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Sheet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03" i="1"/>
  <c r="AB903" l="1"/>
  <c r="AA897"/>
  <c r="E891"/>
  <c r="AA890"/>
  <c r="E885"/>
  <c r="AA884"/>
  <c r="E879"/>
  <c r="AA878"/>
  <c r="E873"/>
  <c r="AA872"/>
  <c r="E867"/>
  <c r="AA866"/>
  <c r="E862"/>
  <c r="AA861"/>
  <c r="E858"/>
  <c r="AA856"/>
  <c r="AA855"/>
  <c r="AA854"/>
  <c r="AA853"/>
  <c r="AA852"/>
  <c r="AA851"/>
  <c r="E851"/>
  <c r="AA850"/>
  <c r="E845"/>
  <c r="AA844"/>
  <c r="E839"/>
  <c r="AA837"/>
  <c r="AA836"/>
  <c r="AA835"/>
  <c r="AA834"/>
  <c r="AA833"/>
  <c r="AA832"/>
  <c r="E832"/>
  <c r="AA831"/>
  <c r="E824"/>
  <c r="AA823"/>
  <c r="E817"/>
  <c r="AA816"/>
  <c r="AB816" s="1"/>
  <c r="AA810"/>
  <c r="E805"/>
  <c r="AA800"/>
  <c r="AA804" s="1"/>
  <c r="E800"/>
  <c r="AA799"/>
  <c r="AB799" s="1"/>
  <c r="AA790"/>
  <c r="E784"/>
  <c r="AA783"/>
  <c r="E778"/>
  <c r="AA777"/>
  <c r="AB777" s="1"/>
  <c r="AA771"/>
  <c r="AB771" s="1"/>
  <c r="AA761"/>
  <c r="AA760"/>
  <c r="AA759"/>
  <c r="AA758"/>
  <c r="AA757"/>
  <c r="AA753"/>
  <c r="AA752"/>
  <c r="AA751"/>
  <c r="AA749"/>
  <c r="E745"/>
  <c r="AA742"/>
  <c r="E736"/>
  <c r="AA735"/>
  <c r="E728"/>
  <c r="AA727"/>
  <c r="E720"/>
  <c r="AA719"/>
  <c r="E712"/>
  <c r="AA711"/>
  <c r="E704"/>
  <c r="AA703"/>
  <c r="E695"/>
  <c r="AA694"/>
  <c r="E685"/>
  <c r="AA684"/>
  <c r="E675"/>
  <c r="AA673"/>
  <c r="AA672"/>
  <c r="AA671"/>
  <c r="AA670"/>
  <c r="AA669"/>
  <c r="AA668"/>
  <c r="AA667"/>
  <c r="AA666"/>
  <c r="E666"/>
  <c r="AA665"/>
  <c r="E655"/>
  <c r="AA654"/>
  <c r="E649"/>
  <c r="AA645"/>
  <c r="E642"/>
  <c r="AA641"/>
  <c r="E637"/>
  <c r="AA636"/>
  <c r="E629"/>
  <c r="AA628"/>
  <c r="E622"/>
  <c r="AA621"/>
  <c r="E613"/>
  <c r="AA611"/>
  <c r="AA610"/>
  <c r="AA609"/>
  <c r="AA608"/>
  <c r="AA607"/>
  <c r="AA606"/>
  <c r="AA605"/>
  <c r="AA604"/>
  <c r="E604"/>
  <c r="AA602"/>
  <c r="AA601"/>
  <c r="AA600"/>
  <c r="AA599"/>
  <c r="AA598"/>
  <c r="E598"/>
  <c r="AA597"/>
  <c r="E590"/>
  <c r="AA589"/>
  <c r="E579"/>
  <c r="AA578"/>
  <c r="E569"/>
  <c r="AA568"/>
  <c r="E563"/>
  <c r="AA562"/>
  <c r="E553"/>
  <c r="AA552"/>
  <c r="E543"/>
  <c r="AA542"/>
  <c r="E534"/>
  <c r="AA532"/>
  <c r="AA531"/>
  <c r="AA530"/>
  <c r="AA529"/>
  <c r="AA528"/>
  <c r="AA527"/>
  <c r="AA526"/>
  <c r="AA525"/>
  <c r="AA524"/>
  <c r="AA523"/>
  <c r="E523"/>
  <c r="AA522"/>
  <c r="E514"/>
  <c r="AA513"/>
  <c r="E507"/>
  <c r="AA505"/>
  <c r="AA504"/>
  <c r="AA503"/>
  <c r="AA502"/>
  <c r="E502"/>
  <c r="AA500"/>
  <c r="AA499"/>
  <c r="AA498"/>
  <c r="AA497"/>
  <c r="AA496"/>
  <c r="AA495"/>
  <c r="AA494"/>
  <c r="AA493"/>
  <c r="AA492"/>
  <c r="AA491"/>
  <c r="AA490"/>
  <c r="AA489"/>
  <c r="E489"/>
  <c r="AA487"/>
  <c r="AA486"/>
  <c r="AA485"/>
  <c r="AA484"/>
  <c r="AA483"/>
  <c r="AA482"/>
  <c r="AA481"/>
  <c r="AA480"/>
  <c r="AA479"/>
  <c r="AA478"/>
  <c r="AA477"/>
  <c r="AA476"/>
  <c r="E476"/>
  <c r="AA475"/>
  <c r="E468"/>
  <c r="D468"/>
  <c r="AA467"/>
  <c r="AB467" s="1"/>
  <c r="AA457"/>
  <c r="AA456"/>
  <c r="AA455"/>
  <c r="AA454"/>
  <c r="AA453"/>
  <c r="E453"/>
  <c r="AA449"/>
  <c r="AA448"/>
  <c r="AA447"/>
  <c r="E447"/>
  <c r="AA446"/>
  <c r="E439"/>
  <c r="AA437"/>
  <c r="AA436"/>
  <c r="AA435"/>
  <c r="AA434"/>
  <c r="AA433"/>
  <c r="E433"/>
  <c r="AA432"/>
  <c r="E424"/>
  <c r="AA422"/>
  <c r="AA421"/>
  <c r="AA420"/>
  <c r="AA419"/>
  <c r="AA418"/>
  <c r="AA417"/>
  <c r="E417"/>
  <c r="AA416"/>
  <c r="E410"/>
  <c r="AA409"/>
  <c r="AB409" s="1"/>
  <c r="AA397"/>
  <c r="E391"/>
  <c r="AA390"/>
  <c r="E386"/>
  <c r="AA385"/>
  <c r="E381"/>
  <c r="AA379"/>
  <c r="AA378"/>
  <c r="AA377"/>
  <c r="AA376"/>
  <c r="AA375"/>
  <c r="AA374"/>
  <c r="AA373"/>
  <c r="AA372"/>
  <c r="E372"/>
  <c r="AA371"/>
  <c r="E367"/>
  <c r="AA366"/>
  <c r="E358"/>
  <c r="AA357"/>
  <c r="E352"/>
  <c r="AA349"/>
  <c r="AA351" s="1"/>
  <c r="E343"/>
  <c r="AA342"/>
  <c r="E331"/>
  <c r="AA330"/>
  <c r="E323"/>
  <c r="AA321"/>
  <c r="AA320"/>
  <c r="E319"/>
  <c r="AA317"/>
  <c r="AA315"/>
  <c r="AA314"/>
  <c r="AA313"/>
  <c r="AA312"/>
  <c r="AA311"/>
  <c r="AA310"/>
  <c r="E310"/>
  <c r="E304"/>
  <c r="AA303"/>
  <c r="AA302"/>
  <c r="AA301"/>
  <c r="AA298"/>
  <c r="AA297"/>
  <c r="AA296"/>
  <c r="AA295"/>
  <c r="AA294"/>
  <c r="E294"/>
  <c r="AA293"/>
  <c r="E287"/>
  <c r="AA284"/>
  <c r="AA283"/>
  <c r="AA279"/>
  <c r="E272"/>
  <c r="AA271"/>
  <c r="E261"/>
  <c r="AA259"/>
  <c r="AA258"/>
  <c r="AA257"/>
  <c r="AA256"/>
  <c r="AA255"/>
  <c r="AA254"/>
  <c r="AA253"/>
  <c r="AB253" s="1"/>
  <c r="AA247"/>
  <c r="AB247" s="1"/>
  <c r="AA239"/>
  <c r="AB239" s="1"/>
  <c r="AA232"/>
  <c r="AB232" s="1"/>
  <c r="AA225"/>
  <c r="AB225" s="1"/>
  <c r="AA219"/>
  <c r="AA218"/>
  <c r="AA217"/>
  <c r="AA216"/>
  <c r="AA214"/>
  <c r="AA213"/>
  <c r="AA212"/>
  <c r="AA211"/>
  <c r="E204"/>
  <c r="AB211" s="1"/>
  <c r="AA203"/>
  <c r="E194"/>
  <c r="AA192"/>
  <c r="AA191"/>
  <c r="AA190"/>
  <c r="AA189"/>
  <c r="AA188"/>
  <c r="AA187"/>
  <c r="AA186"/>
  <c r="AA185"/>
  <c r="E185"/>
  <c r="AA184"/>
  <c r="AB184" s="1"/>
  <c r="AA179"/>
  <c r="E174"/>
  <c r="AA169"/>
  <c r="E163"/>
  <c r="AA162"/>
  <c r="E156"/>
  <c r="AA155"/>
  <c r="E146"/>
  <c r="AB155" s="1"/>
  <c r="AA145"/>
  <c r="E138"/>
  <c r="AA137"/>
  <c r="E127"/>
  <c r="AA126"/>
  <c r="AB126" s="1"/>
  <c r="AA117"/>
  <c r="E111"/>
  <c r="AA110"/>
  <c r="E102"/>
  <c r="AA101"/>
  <c r="E95"/>
  <c r="AA93"/>
  <c r="AA92"/>
  <c r="AA91"/>
  <c r="AA90"/>
  <c r="AA89"/>
  <c r="AA88"/>
  <c r="AA87"/>
  <c r="AA86"/>
  <c r="AA85"/>
  <c r="E85"/>
  <c r="AA83"/>
  <c r="AA82"/>
  <c r="AA81"/>
  <c r="AA80"/>
  <c r="AA79"/>
  <c r="AA77"/>
  <c r="AA76"/>
  <c r="AA75"/>
  <c r="AA74"/>
  <c r="AB74" s="1"/>
  <c r="AA67"/>
  <c r="AA66"/>
  <c r="AA65"/>
  <c r="AA64"/>
  <c r="AA63"/>
  <c r="AA62"/>
  <c r="AA61"/>
  <c r="AA60"/>
  <c r="AA59"/>
  <c r="AA58"/>
  <c r="AB58" s="1"/>
  <c r="AA46"/>
  <c r="AA45"/>
  <c r="AA44"/>
  <c r="AA43"/>
  <c r="AB43" s="1"/>
  <c r="AA35"/>
  <c r="AB35" s="1"/>
  <c r="AA30"/>
  <c r="AB30" s="1"/>
  <c r="AA23"/>
  <c r="AB23" s="1"/>
  <c r="AA15"/>
  <c r="AB15" s="1"/>
  <c r="AA438" l="1"/>
  <c r="AA452"/>
  <c r="AB385"/>
  <c r="AB357"/>
  <c r="AB371"/>
  <c r="AB101"/>
  <c r="AB416"/>
  <c r="AB621"/>
  <c r="AB636"/>
  <c r="AB645"/>
  <c r="AB694"/>
  <c r="AB727"/>
  <c r="AB866"/>
  <c r="AB890"/>
  <c r="AB162"/>
  <c r="AB330"/>
  <c r="AB390"/>
  <c r="AB366"/>
  <c r="AB742"/>
  <c r="AB790"/>
  <c r="AB438"/>
  <c r="AB452"/>
  <c r="AA506"/>
  <c r="AB506" s="1"/>
  <c r="AB542"/>
  <c r="AA215"/>
  <c r="AB215" s="1"/>
  <c r="AB589"/>
  <c r="AB844"/>
  <c r="AA857"/>
  <c r="AB857" s="1"/>
  <c r="AB179"/>
  <c r="AB203"/>
  <c r="AA260"/>
  <c r="AB260" s="1"/>
  <c r="AB271"/>
  <c r="AA286"/>
  <c r="AB286" s="1"/>
  <c r="AB432"/>
  <c r="AA458"/>
  <c r="AA533"/>
  <c r="AB533" s="1"/>
  <c r="AB552"/>
  <c r="AB684"/>
  <c r="AA838"/>
  <c r="AB838" s="1"/>
  <c r="AA48"/>
  <c r="AB48" s="1"/>
  <c r="AA68"/>
  <c r="AB68" s="1"/>
  <c r="AA94"/>
  <c r="AB94" s="1"/>
  <c r="AA300"/>
  <c r="AB300" s="1"/>
  <c r="AA316"/>
  <c r="AB316" s="1"/>
  <c r="AA380"/>
  <c r="AB380" s="1"/>
  <c r="AA488"/>
  <c r="AB488" s="1"/>
  <c r="AB279"/>
  <c r="AA309"/>
  <c r="AB397"/>
  <c r="AA501"/>
  <c r="AB501" s="1"/>
  <c r="AB522"/>
  <c r="AA603"/>
  <c r="AB603" s="1"/>
  <c r="AB628"/>
  <c r="AB654"/>
  <c r="AB861"/>
  <c r="AB872"/>
  <c r="AB884"/>
  <c r="AB117"/>
  <c r="AB137"/>
  <c r="AB309"/>
  <c r="AB458"/>
  <c r="AB562"/>
  <c r="AB578"/>
  <c r="AB665"/>
  <c r="AB703"/>
  <c r="AB719"/>
  <c r="AB823"/>
  <c r="AB897"/>
  <c r="AB351"/>
  <c r="AB597"/>
  <c r="AB735"/>
  <c r="AB749"/>
  <c r="AB850"/>
  <c r="AB145"/>
  <c r="AB342"/>
  <c r="AB169"/>
  <c r="AB513"/>
  <c r="AB810"/>
  <c r="AB110"/>
  <c r="AA193"/>
  <c r="AB193" s="1"/>
  <c r="AB293"/>
  <c r="AA322"/>
  <c r="AB322" s="1"/>
  <c r="AB446"/>
  <c r="AB475"/>
  <c r="AA612"/>
  <c r="AB612" s="1"/>
  <c r="AB641"/>
  <c r="AB783"/>
  <c r="AB878"/>
  <c r="AA84"/>
  <c r="AB84" s="1"/>
  <c r="AA220"/>
  <c r="AB220" s="1"/>
  <c r="AA423"/>
  <c r="AB423" s="1"/>
  <c r="AB568"/>
  <c r="AA674"/>
  <c r="AB674" s="1"/>
  <c r="AB711"/>
  <c r="AA762"/>
  <c r="AB762" s="1"/>
  <c r="AB804"/>
  <c r="AB831"/>
</calcChain>
</file>

<file path=xl/sharedStrings.xml><?xml version="1.0" encoding="utf-8"?>
<sst xmlns="http://schemas.openxmlformats.org/spreadsheetml/2006/main" count="1491" uniqueCount="738">
  <si>
    <t>Nr.crt</t>
  </si>
  <si>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</si>
  <si>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</si>
  <si>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</si>
  <si>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</si>
  <si>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</si>
  <si>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</si>
  <si>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</si>
  <si>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</si>
  <si>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</si>
  <si>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</si>
  <si>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</si>
  <si>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</si>
  <si>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</si>
  <si>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</si>
  <si>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</si>
  <si>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</si>
  <si>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</si>
  <si>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</si>
  <si>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</si>
  <si>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</si>
  <si>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</si>
  <si>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</si>
  <si>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</si>
  <si>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</si>
  <si>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</si>
  <si>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Asociația GAL ”Pe Mureș și pe Târnave”</t>
  </si>
  <si>
    <t>Alba, Mureș</t>
  </si>
  <si>
    <t xml:space="preserve">www.gal-mt.ro </t>
  </si>
  <si>
    <t>M19.1/6B</t>
  </si>
  <si>
    <t xml:space="preserve"> </t>
  </si>
  <si>
    <t>M19.2/6B</t>
  </si>
  <si>
    <t>M19.3/6B</t>
  </si>
  <si>
    <t>M19.4/3A</t>
  </si>
  <si>
    <t>M19.5/3A</t>
  </si>
  <si>
    <t>M19.6/2A</t>
  </si>
  <si>
    <t>M19.7</t>
  </si>
  <si>
    <t>TOTAL</t>
  </si>
  <si>
    <t>Asociația GAL Drumul Iancului</t>
  </si>
  <si>
    <t>Alba</t>
  </si>
  <si>
    <t xml:space="preserve">www.galdrumuliancului.ro </t>
  </si>
  <si>
    <t>19.1/6B</t>
  </si>
  <si>
    <t>sesiune inchisa fara proiecte depuse</t>
  </si>
  <si>
    <t>19.2/6B</t>
  </si>
  <si>
    <t>19.3/6B</t>
  </si>
  <si>
    <t>19.4/3A</t>
  </si>
  <si>
    <t>19.5/3A</t>
  </si>
  <si>
    <t>19.6/2A</t>
  </si>
  <si>
    <t>Asociația Grupului de Acțiune Locală din zona Văilor Ampoiului și Mureșului (GAL Valea Ampoiului și Mureșului)</t>
  </si>
  <si>
    <t>Alba, Hunedoara</t>
  </si>
  <si>
    <t xml:space="preserve">www.galvam.ro </t>
  </si>
  <si>
    <t>M1/6B</t>
  </si>
  <si>
    <t>M2/2A</t>
  </si>
  <si>
    <t>M3/6A</t>
  </si>
  <si>
    <t>M4/6B</t>
  </si>
  <si>
    <t>M5/6B</t>
  </si>
  <si>
    <t>M6/1B</t>
  </si>
  <si>
    <t>GAL Țara Secașelor Alba-Sibiu</t>
  </si>
  <si>
    <t>Alba, Sibiu</t>
  </si>
  <si>
    <t xml:space="preserve">www.tarasecaselor.ro </t>
  </si>
  <si>
    <t>Asociația GAL Munții Metaliferi, Trascău și Muntele Mare</t>
  </si>
  <si>
    <t xml:space="preserve">www.galmmtmm.ro </t>
  </si>
  <si>
    <t>M4/2A</t>
  </si>
  <si>
    <t>M6.1/2A</t>
  </si>
  <si>
    <t>M6.2/6A</t>
  </si>
  <si>
    <t>M7.1/6B</t>
  </si>
  <si>
    <t>raport selectie intermediar</t>
  </si>
  <si>
    <t>M7.2/6B</t>
  </si>
  <si>
    <t>M16.1/2A</t>
  </si>
  <si>
    <t xml:space="preserve">M16.2/6B </t>
  </si>
  <si>
    <t>Asociația "GAL Arieșul Mare''</t>
  </si>
  <si>
    <t>Alba, Bihor</t>
  </si>
  <si>
    <t xml:space="preserve">www.galariesulmare.ro </t>
  </si>
  <si>
    <t>M7/7B</t>
  </si>
  <si>
    <t>M1/2B</t>
  </si>
  <si>
    <t xml:space="preserve"> Asociația "GAL Lunca Mureșului de Jos" </t>
  </si>
  <si>
    <t>Arad, Timiș</t>
  </si>
  <si>
    <t>www.galluncamuresuluidejos.ro</t>
  </si>
  <si>
    <t>M 1.1/ 1B</t>
  </si>
  <si>
    <t>se vor deschide sesiuni de depunere proiecte  in anul 2018</t>
  </si>
  <si>
    <t>M 1.2/ 1C</t>
  </si>
  <si>
    <t>M 2.1/ 2B</t>
  </si>
  <si>
    <t xml:space="preserve">nu au fost selectate proiecte </t>
  </si>
  <si>
    <t>M2.2/A</t>
  </si>
  <si>
    <t>M3/3A</t>
  </si>
  <si>
    <t>M 4/ 6B</t>
  </si>
  <si>
    <t xml:space="preserve">va mai avea loc  o selectie de proiecte </t>
  </si>
  <si>
    <t>M 5/ 6A</t>
  </si>
  <si>
    <t>M6 / 6B</t>
  </si>
  <si>
    <t>M 7/ 6B</t>
  </si>
  <si>
    <t>Asociația GAL ”Micro-Regiunea Vailor Crișurilor Alb și Negru”</t>
  </si>
  <si>
    <t>Arad</t>
  </si>
  <si>
    <t>www.gal-mvc.ro</t>
  </si>
  <si>
    <t>M2.1/ 2A</t>
  </si>
  <si>
    <t>M2.2 /2B</t>
  </si>
  <si>
    <t>M2.3/2B</t>
  </si>
  <si>
    <t>M3.1 / 3A</t>
  </si>
  <si>
    <t>M6.1 /6A</t>
  </si>
  <si>
    <t>M6.3/6B</t>
  </si>
  <si>
    <t>M6.4/6B</t>
  </si>
  <si>
    <t>M6.5 /6B</t>
  </si>
  <si>
    <t>Asociația Grupul de Acțiune Locală "Depresiunea Sebiș - Gurahonț - Hălmagiu"</t>
  </si>
  <si>
    <t>Arad/Bihor</t>
  </si>
  <si>
    <t>http://gal-dsgh.ro/</t>
  </si>
  <si>
    <t xml:space="preserve">M2.1 </t>
  </si>
  <si>
    <t>M2.2</t>
  </si>
  <si>
    <t>M6.1</t>
  </si>
  <si>
    <t xml:space="preserve">M6.2 </t>
  </si>
  <si>
    <t>M6.3</t>
  </si>
  <si>
    <t>Asociația „GRUPUL DE ACȚIUNE LOCAȘĂ PODGORIA MINIȘ-MĂDERAT”</t>
  </si>
  <si>
    <t xml:space="preserve">www.galpodgoriaminismaderat.ro </t>
  </si>
  <si>
    <t xml:space="preserve">M2.2/2A </t>
  </si>
  <si>
    <t xml:space="preserve">se vor mai deschide sesiuni de proiecte in 2018 </t>
  </si>
  <si>
    <t xml:space="preserve">M2.3 / 2B </t>
  </si>
  <si>
    <t xml:space="preserve"> M2.4/3A</t>
  </si>
  <si>
    <t xml:space="preserve">M1.1/6A </t>
  </si>
  <si>
    <t xml:space="preserve"> M1.2/6B</t>
  </si>
  <si>
    <t>M1.3/6B</t>
  </si>
  <si>
    <t>M1.4/6B</t>
  </si>
  <si>
    <t>M1.5/6C</t>
  </si>
  <si>
    <t>ASOCIAȚIA GAL ȚINUTUL VERDE</t>
  </si>
  <si>
    <t>Argeș, Olt</t>
  </si>
  <si>
    <t>www.galtinutulverde.ro</t>
  </si>
  <si>
    <t>M1/2A</t>
  </si>
  <si>
    <t>M3/2B</t>
  </si>
  <si>
    <t>M4/6A</t>
  </si>
  <si>
    <t>M5/6A</t>
  </si>
  <si>
    <t>M7/6B</t>
  </si>
  <si>
    <t>M8/6B</t>
  </si>
  <si>
    <t>M9/6B</t>
  </si>
  <si>
    <t>ASOCIAȚIA GAL MUSCEL</t>
  </si>
  <si>
    <t>Argeș, Dâmbovița</t>
  </si>
  <si>
    <t>www.galmuscel.ro</t>
  </si>
  <si>
    <t>M3 A</t>
  </si>
  <si>
    <t>M4A</t>
  </si>
  <si>
    <t>M4B</t>
  </si>
  <si>
    <t>M4C</t>
  </si>
  <si>
    <t>M5B</t>
  </si>
  <si>
    <t>M5D</t>
  </si>
  <si>
    <t>Asociaţia GRUPUL DE ACȚIUNE LOCALA-DRUMUL CARELOR</t>
  </si>
  <si>
    <t>Argeş, Dâmboviţa</t>
  </si>
  <si>
    <t>www.drumulcarelor.ro</t>
  </si>
  <si>
    <t>M2.4</t>
  </si>
  <si>
    <t>M6.2</t>
  </si>
  <si>
    <t>M6.4</t>
  </si>
  <si>
    <t>M7.2</t>
  </si>
  <si>
    <t>M7.4</t>
  </si>
  <si>
    <t>M7.6</t>
  </si>
  <si>
    <t>Asociația MICROREGIUNEA LUNCA ARGEȘULUI MOZĂCENI</t>
  </si>
  <si>
    <t>Argeş, Teleorman</t>
  </si>
  <si>
    <t xml:space="preserve">www.mlam.ro </t>
  </si>
  <si>
    <t>M6/6B</t>
  </si>
  <si>
    <t>Asociația GRUPUL DE ACȚIUNE LOCALĂ ”DEALURILE COTMENEI”</t>
  </si>
  <si>
    <t>Argeş, Olt</t>
  </si>
  <si>
    <t>www.dealurilecotmenei.ro</t>
  </si>
  <si>
    <t xml:space="preserve">M6/6A </t>
  </si>
  <si>
    <t>M4/3A</t>
  </si>
  <si>
    <t xml:space="preserve">M7/6B </t>
  </si>
  <si>
    <t>Asociația GRUPUL DE ACȚIUNE LOCALĂ ȚINUTUL ARGEȘUL DE MIJLOC</t>
  </si>
  <si>
    <t>Argeş, Vâlcea</t>
  </si>
  <si>
    <t>www.gal-tam.ro</t>
  </si>
  <si>
    <t>M6/6A</t>
  </si>
  <si>
    <t>M2/2B</t>
  </si>
  <si>
    <t>M7/6A</t>
  </si>
  <si>
    <t>M10/6B</t>
  </si>
  <si>
    <t>Asociația ”GRUPUL DE ACȚIUNE LOCALĂ FĂGĂRAȘUL DE SUD-ȚINUTUL POSADELOR”</t>
  </si>
  <si>
    <t>Argeş</t>
  </si>
  <si>
    <t>www.gal-tinutulposadelor.ro</t>
  </si>
  <si>
    <t>M8/2B/2B</t>
  </si>
  <si>
    <t>M6/1B/6B</t>
  </si>
  <si>
    <t>M1/1A/6A</t>
  </si>
  <si>
    <t>M2/1A/6A</t>
  </si>
  <si>
    <t xml:space="preserve">        M3/1A/6A        </t>
  </si>
  <si>
    <t xml:space="preserve">         M9/2A/2A         </t>
  </si>
  <si>
    <t xml:space="preserve">   M10/2A/2A </t>
  </si>
  <si>
    <t>Asociatia GRUP DE ACȚIUNE LOCALĂ "Colinele Tutovei"</t>
  </si>
  <si>
    <t>Bacău, Neamt</t>
  </si>
  <si>
    <t xml:space="preserve">www.galcolineletutovei.ro </t>
  </si>
  <si>
    <t xml:space="preserve">Raport de selectie </t>
  </si>
  <si>
    <t>70.002.00</t>
  </si>
  <si>
    <t>M9/6C</t>
  </si>
  <si>
    <t>M5/4A</t>
  </si>
  <si>
    <t>Asociatia G.A.L. ULMUS MONTANA</t>
  </si>
  <si>
    <t>Bacău</t>
  </si>
  <si>
    <t xml:space="preserve">www.galulmusmontana.ro </t>
  </si>
  <si>
    <t xml:space="preserve">M6/6B </t>
  </si>
  <si>
    <t>Proiecte in evaluare</t>
  </si>
  <si>
    <t xml:space="preserve">M5/6B </t>
  </si>
  <si>
    <t>sesiune prelungita</t>
  </si>
  <si>
    <t xml:space="preserve">M3/3A </t>
  </si>
  <si>
    <t xml:space="preserve">M4/6A </t>
  </si>
  <si>
    <t>M1/1C</t>
  </si>
  <si>
    <t>Asociatia G.A.L. Cetatea Tamasidava</t>
  </si>
  <si>
    <t>Bacău, Vrancea</t>
  </si>
  <si>
    <t xml:space="preserve">www.galcetateatamasidava.ro </t>
  </si>
  <si>
    <t xml:space="preserve">Raport de selectie / 24.10.2017 </t>
  </si>
  <si>
    <t>”GAL VALEA MUNTELUI”</t>
  </si>
  <si>
    <t xml:space="preserve">www.galvaleamuntelui.ro </t>
  </si>
  <si>
    <t>M1/1A</t>
  </si>
  <si>
    <t>Raport de selectie</t>
  </si>
  <si>
    <t xml:space="preserve">  M10/6B</t>
  </si>
  <si>
    <t xml:space="preserve">  M11/6B</t>
  </si>
  <si>
    <t>M4/4A</t>
  </si>
  <si>
    <t>Asociatia Grupul de Actiune Locala "Confluente Moldave"</t>
  </si>
  <si>
    <t xml:space="preserve">www.galconfluentemoldave.ro </t>
  </si>
  <si>
    <t>M4</t>
  </si>
  <si>
    <t>M5</t>
  </si>
  <si>
    <t>M2</t>
  </si>
  <si>
    <t>M7</t>
  </si>
  <si>
    <t>Asociaţia Gal Valea Trotuşului Bacău</t>
  </si>
  <si>
    <t xml:space="preserve">www.gal-valea-trotusului.ro </t>
  </si>
  <si>
    <t>M1</t>
  </si>
  <si>
    <t>Proiectul a fost declarat neeligibil la OJFIR</t>
  </si>
  <si>
    <t>Proiectul a fost declarat eligibil la OJFIR, urmeaza sa se semneze Contractul de finantare</t>
  </si>
  <si>
    <t>M3</t>
  </si>
  <si>
    <t>M6</t>
  </si>
  <si>
    <t>2 proiecte cu valoarea de 144002 euro au fost declarate neeligibile la GAL. 8 proiecte cu valoarea de 514000 euro sunt in evaluare la CRFIR</t>
  </si>
  <si>
    <t>M8</t>
  </si>
  <si>
    <t>Asociatia Grupul de Actiune Locala "Plaiurile Bistritei"</t>
  </si>
  <si>
    <t xml:space="preserve">www.galplaiurilebistritei.ro </t>
  </si>
  <si>
    <t>M6/2B</t>
  </si>
  <si>
    <t>M5/2A</t>
  </si>
  <si>
    <t>M2/6A</t>
  </si>
  <si>
    <t>M9/3A</t>
  </si>
  <si>
    <t>Asociația GRUPUL DE ACȚIUNE LOCALĂ BIHOR DE PE LÂNGĂ FRONTIERA CU UNGARIA</t>
  </si>
  <si>
    <t>Bihor</t>
  </si>
  <si>
    <t xml:space="preserve">www.galbihor.ro </t>
  </si>
  <si>
    <t xml:space="preserve">      M1     </t>
  </si>
  <si>
    <t xml:space="preserve">        M3        </t>
  </si>
  <si>
    <t xml:space="preserve">              M4              </t>
  </si>
  <si>
    <t xml:space="preserve">       M5      </t>
  </si>
  <si>
    <t>S-a amanat pe 2018</t>
  </si>
  <si>
    <t>Asociația GRUPUL DE ACȚIUNE LOCALĂ „CODRU MOMA”</t>
  </si>
  <si>
    <t>Bihor, Arad</t>
  </si>
  <si>
    <t>www.galcodrumoma.ro</t>
  </si>
  <si>
    <t>Asociația GRUPUL DE ACȚIUNE LOCALĂ PĂDUREA CRAIULUI</t>
  </si>
  <si>
    <t xml:space="preserve">www.galpadureacraiului.ro </t>
  </si>
  <si>
    <t>Asociația „GRUPUL DE ACȚIUNE LOCALĂ MUNTELE ȘES JUDEȚUL BIHOR”</t>
  </si>
  <si>
    <t>Bihor, Sălaj</t>
  </si>
  <si>
    <t xml:space="preserve">www.galmunteleses.ro </t>
  </si>
  <si>
    <t>prelungire</t>
  </si>
  <si>
    <t>M4/5C</t>
  </si>
  <si>
    <t>Asociația Grupul de Acțiune Locală Crișul Negru</t>
  </si>
  <si>
    <t>http://gal-mvc.ro/</t>
  </si>
  <si>
    <t xml:space="preserve">ASOCIAȚIA GRUPUL DE ACȚIUNE LOCALĂ VALEA VELJ (GAL VALEA VELJ) </t>
  </si>
  <si>
    <t>http://galvaleavelj.ro/</t>
  </si>
  <si>
    <t>ASOCIAȚIA GRUPUL DE ACȚIUNE LOCALĂ „ȚARA BEIUȘULUI”</t>
  </si>
  <si>
    <t>http://www.agal.ro/gal-tara-beiusului</t>
  </si>
  <si>
    <t>M7/6C</t>
  </si>
  <si>
    <t>Asociația ”Grupul de Acțiune Locală Progres Transilvan”</t>
  </si>
  <si>
    <t>Bistrița-Năsăud</t>
  </si>
  <si>
    <t>nu am gasit pagina</t>
  </si>
  <si>
    <t>Asociatia GAL ,,Ţara Năsăudului"</t>
  </si>
  <si>
    <t xml:space="preserve">www.taranasaudului.ro </t>
  </si>
  <si>
    <t>Au mai ramas    449.002,65Euro</t>
  </si>
  <si>
    <t>M2/6B</t>
  </si>
  <si>
    <t xml:space="preserve">Au mai ramas    343.111,43    </t>
  </si>
  <si>
    <t>M3/6B</t>
  </si>
  <si>
    <t>M5/3A</t>
  </si>
  <si>
    <t>M6/4A</t>
  </si>
  <si>
    <t>Au mai ramas 15,5 Euro</t>
  </si>
  <si>
    <t>Asociatia Parteneriat GAL ,, Ţinutul Haiducilor "</t>
  </si>
  <si>
    <t xml:space="preserve">www.galtinutulhaiducilor.ro </t>
  </si>
  <si>
    <t>1-M1.2.a/1A</t>
  </si>
  <si>
    <t>Suma contractata  98,179.18   Suma ramasa   51,820.82</t>
  </si>
  <si>
    <t xml:space="preserve">1-M1.1.a/1A </t>
  </si>
  <si>
    <t>Suma contractata 39,117.38  Suma ramasa 10,882.62</t>
  </si>
  <si>
    <t>4-M4.2.a/3A</t>
  </si>
  <si>
    <t>3-M3.1.a/3A</t>
  </si>
  <si>
    <t>7-M7.3.a/6C</t>
  </si>
  <si>
    <t>6-6.2.a/6A</t>
  </si>
  <si>
    <t>6-M6.2.b/6A</t>
  </si>
  <si>
    <t>7-M7.5.a/6B</t>
  </si>
  <si>
    <t>7-M7.2.a/6B</t>
  </si>
  <si>
    <t>16-M16.4.a.1/3A</t>
  </si>
  <si>
    <t xml:space="preserve">GAL LIDER Bistriţa Năsăud </t>
  </si>
  <si>
    <t xml:space="preserve">www.galbn.ro </t>
  </si>
  <si>
    <t>M6.5</t>
  </si>
  <si>
    <t>M6.6</t>
  </si>
  <si>
    <t>M3.1</t>
  </si>
  <si>
    <t xml:space="preserve">Federaía pentru Dezvoltarea Zonei Rurale Bărgău - Călimani </t>
  </si>
  <si>
    <t xml:space="preserve">www.birgau-calimani.ro </t>
  </si>
  <si>
    <t xml:space="preserve">  M1/6A  </t>
  </si>
  <si>
    <t xml:space="preserve"> M3/6B</t>
  </si>
  <si>
    <t>M6/2A</t>
  </si>
  <si>
    <t>Asociația Grupul de Acțiune Locaclă (GAL) Valea Siretului de Sus Vorona</t>
  </si>
  <si>
    <t>Botoşani, Suceava</t>
  </si>
  <si>
    <t xml:space="preserve">www.valeasiretuluidesus.ro </t>
  </si>
  <si>
    <t>M 01/3A</t>
  </si>
  <si>
    <t>Nu au existat proiecte eligibile</t>
  </si>
  <si>
    <t>M 02/6A</t>
  </si>
  <si>
    <t>M 03/6A</t>
  </si>
  <si>
    <t>Nu au existat proiecte selectate la GAL, în decembrie se lansează o nouă sesiune cu suma de 200.000 Euro</t>
  </si>
  <si>
    <t>M 04/6B</t>
  </si>
  <si>
    <t>În decembrie se lansează o nouă sesiune cu suma de 210.868 Euro</t>
  </si>
  <si>
    <t>M 05/6B</t>
  </si>
  <si>
    <t>M 06/6B</t>
  </si>
  <si>
    <t>Asociația Grupul pentru Dezvoltare Locală - G.A.L. Codrii Herței</t>
  </si>
  <si>
    <t>www.codriihertei.ro</t>
  </si>
  <si>
    <t>sesiune prelungită până la 13.11.2017</t>
  </si>
  <si>
    <t>Asociația LEADER Colinele Moldovei</t>
  </si>
  <si>
    <t>Botoșani, Iași</t>
  </si>
  <si>
    <t xml:space="preserve">www.colinele-moldovei.ro </t>
  </si>
  <si>
    <t>sesiune prelungită până la 03.11.2017</t>
  </si>
  <si>
    <t xml:space="preserve">M5 </t>
  </si>
  <si>
    <t xml:space="preserve">M7 </t>
  </si>
  <si>
    <t xml:space="preserve">M8 </t>
  </si>
  <si>
    <t>Asociația Grupul de Acțiune Locală (G.A.L.) Codrii de Aramă</t>
  </si>
  <si>
    <t>Botoșani</t>
  </si>
  <si>
    <t xml:space="preserve">www.codriidearama.eu </t>
  </si>
  <si>
    <t>M2.A.1</t>
  </si>
  <si>
    <t>M6.A.1</t>
  </si>
  <si>
    <t>M6.B.1</t>
  </si>
  <si>
    <t>M.1.B.1</t>
  </si>
  <si>
    <t>M.1.C.1</t>
  </si>
  <si>
    <t>M.3.A.1</t>
  </si>
  <si>
    <t>Asociația Grupul de Acțiune Locală Valea Bașeului de Sus</t>
  </si>
  <si>
    <t xml:space="preserve">www.valeabaseuluidesus.ro </t>
  </si>
  <si>
    <t>sesiune prelungită până la 20.12.2017</t>
  </si>
  <si>
    <t>"Asociația Transilvană Brașov Nord"</t>
  </si>
  <si>
    <t>Brașov</t>
  </si>
  <si>
    <t xml:space="preserve">www.galatbn.ro </t>
  </si>
  <si>
    <t>A fost semnat 1 contract de finantare</t>
  </si>
  <si>
    <t>Au fost semnate 6 contracte de finanțare</t>
  </si>
  <si>
    <t>M7/1B</t>
  </si>
  <si>
    <t>Asociația "Grup de Acțiune Locală Răsaăritul Țării Făgărașului"</t>
  </si>
  <si>
    <t xml:space="preserve">www.galrtf.ro </t>
  </si>
  <si>
    <t>M1/M1/1.2/1A</t>
  </si>
  <si>
    <t>M2/M7/7.2/6B</t>
  </si>
  <si>
    <t>M3/M7/7.4.1/6B</t>
  </si>
  <si>
    <t>M4/M7/7.4.2/6B</t>
  </si>
  <si>
    <t>M5/M7/7.5/6B</t>
  </si>
  <si>
    <t>M6/M7/7.6/6B</t>
  </si>
  <si>
    <t>M7/M16/16.2/1A</t>
  </si>
  <si>
    <t>M8/M16/16.4.1/3A</t>
  </si>
  <si>
    <t>M9/M16/16.4.2/3A</t>
  </si>
  <si>
    <t>M10/M16/16.10/4A</t>
  </si>
  <si>
    <t>M11/M6/6.2/6A</t>
  </si>
  <si>
    <t>Asociația "Grupul de Acțiune Locală Transcarpatica"</t>
  </si>
  <si>
    <t xml:space="preserve">www.galtranscarpatica.ro </t>
  </si>
  <si>
    <t>M4/M7/Subm.7.2.1/6B</t>
  </si>
  <si>
    <t>M6/M7/Subm.7.2.3/6B</t>
  </si>
  <si>
    <t>M7/M7/Subm.7.5/6B</t>
  </si>
  <si>
    <t>M8/M8/Subm.8.5/4A</t>
  </si>
  <si>
    <t>M1/M16/sumb.16.4.1/3A</t>
  </si>
  <si>
    <t>M2/M16/subm.16.4.2/3A</t>
  </si>
  <si>
    <t>M3/M7/Subm.7.4/6B</t>
  </si>
  <si>
    <t>M5/M7/Subm.7.2.2/6B</t>
  </si>
  <si>
    <t>Asociația „Ținutul Bârsei”</t>
  </si>
  <si>
    <t>Brașov, Covasna</t>
  </si>
  <si>
    <t xml:space="preserve">www.tinutulbarsei.ro </t>
  </si>
  <si>
    <t>C1(P6 DI6B)</t>
  </si>
  <si>
    <t>in cadrul primului apel de selectie au fost depuse 5 proiecte cu o valoare de 256.163,00 euro</t>
  </si>
  <si>
    <t>A1/P1 DI1C</t>
  </si>
  <si>
    <t>nu au fost depuse proiecte in cadrul primului apel de selectie</t>
  </si>
  <si>
    <t>C2 / (P6 DI6B )</t>
  </si>
  <si>
    <t>A4(P2 DI2A)</t>
  </si>
  <si>
    <t>B1 (P6 DI6A)</t>
  </si>
  <si>
    <t>Asociația  „Grupul de Acţiune Locală -Microregiunea Valea Sâmbetei”</t>
  </si>
  <si>
    <t xml:space="preserve">www.galmvs.ro </t>
  </si>
  <si>
    <t>In luna noiembrie am lansat sesiunea 02/2017</t>
  </si>
  <si>
    <t>in sesiunea din septembrie nu s-au depus proiecte</t>
  </si>
  <si>
    <t>M6/3A</t>
  </si>
  <si>
    <t>ASOCIAŢIA DE DEZVOLTARE DURABILĂ  „CURBURA CARPAŢILOR”</t>
  </si>
  <si>
    <t>www.curburacarpatilor.ro</t>
  </si>
  <si>
    <t>M3.4/6B</t>
  </si>
  <si>
    <t>M3.1/6A</t>
  </si>
  <si>
    <t>M3.3/6B</t>
  </si>
  <si>
    <t>Asociația GAL Câmpia de Vest a Brăilei</t>
  </si>
  <si>
    <t>Brăila</t>
  </si>
  <si>
    <t>www.campiadevest.ro</t>
  </si>
  <si>
    <t xml:space="preserve">M1/2A </t>
  </si>
  <si>
    <t>M8/6C</t>
  </si>
  <si>
    <t>Asociația Grupul de Acțiune Locală Câmpia Brăilei</t>
  </si>
  <si>
    <t>www.galcampiabrailei.ro</t>
  </si>
  <si>
    <t xml:space="preserve">Asociația GAL Terasa Brăilei </t>
  </si>
  <si>
    <t>www.galterasabrailei.ro</t>
  </si>
  <si>
    <t>Asociația ”Ecoul Câmpiei Buzăului”</t>
  </si>
  <si>
    <t>Buzău, Brăila</t>
  </si>
  <si>
    <t xml:space="preserve">www.galecb.ro </t>
  </si>
  <si>
    <t>Asociația Grupul de Acțiune Locală (GAL) Valea Buzăului</t>
  </si>
  <si>
    <t>Buzău, Prahova</t>
  </si>
  <si>
    <t xml:space="preserve">www.galvaleabuzaului.ro </t>
  </si>
  <si>
    <t xml:space="preserve"> Lansata suma de 18.470,62 euro la Apelul de selectie 2(luna noiembrie), ramasa disponibila dupa Raport de selectie-Apel 1</t>
  </si>
  <si>
    <t xml:space="preserve"> Lansata suma de 356.438,80 euro la Apelul de selectie 2(noiembrie), suma ramasa disponibila dupa Raport de selectie-Apel 1</t>
  </si>
  <si>
    <t>Lansata suma de  270.000 euro la Apelul de selectie 2(noiembrie)  suma ramasa disponibila dupa Raport de selectie-Apel 1</t>
  </si>
  <si>
    <t>Lansata suma de  40.377,42 euro la Apelul de selectie 2(noiembrie) ,suma ramasa disponibila dupa Raport de selectie-Apel 1</t>
  </si>
  <si>
    <t>Lansata suma de 148.776 euro la Apelul de selectie 2 (noiembrie) ,  disponibila dupa Raport de selectie-Apel 1</t>
  </si>
  <si>
    <t>0,00</t>
  </si>
  <si>
    <t>M11/6C</t>
  </si>
  <si>
    <t>Asociația GAL Crivatul de Sud-Est</t>
  </si>
  <si>
    <t xml:space="preserve">www.galcrivatuldesud-est.ro </t>
  </si>
  <si>
    <t xml:space="preserve"> M1 </t>
  </si>
  <si>
    <t>Asociația Consorțiul pentru Dezvoltarea Microregiunii Valea Cîlnaului-Buzău</t>
  </si>
  <si>
    <t>Buzău</t>
  </si>
  <si>
    <t xml:space="preserve">www.galvaleacilnaului.ro </t>
  </si>
  <si>
    <t xml:space="preserve">Asociația G.A.L. Drumul Vinului </t>
  </si>
  <si>
    <t xml:space="preserve">www.galdrumulvinului.ro </t>
  </si>
  <si>
    <t>Se relanseaza suma de 45.000 euro deoarece proiectul selectat de GAL la Apelul 1, in valaore de 15.000 euro a fost declarat neeligibil de catre OJFIR Buzau</t>
  </si>
  <si>
    <t xml:space="preserve">M2/2A </t>
  </si>
  <si>
    <t xml:space="preserve">M5/6A </t>
  </si>
  <si>
    <t xml:space="preserve">Se relanseaza  in luna noiembrie suma de 61.975,48 euro reprezentand suma ramasa disponibila dupa Raport de selectie - Apel 1 la care se adauga  suma de 21.051 euro reprezentand valoarea unui proiect retras  de la OJFIR . </t>
  </si>
  <si>
    <t xml:space="preserve"> 75.000 euro reprezinta suma ramasa disponibila dupa Raport de selectie-Apel 1</t>
  </si>
  <si>
    <t>273.288,31  euro reprezinta suma ramasa disponibila pe masura dupa selectarea a 10 proiecte (apel selectie nr.1) si care va fi lansata in luna  noiembrie</t>
  </si>
  <si>
    <t>se vor lansa in 2018</t>
  </si>
  <si>
    <t>Asociația ”Grupul de Acțiune Locală Buzău-Prahova”</t>
  </si>
  <si>
    <t xml:space="preserve">www.galbuzauprahova.ro </t>
  </si>
  <si>
    <t>M 19.2_6.3</t>
  </si>
  <si>
    <t xml:space="preserve"> 163.935,24 euro reprezinta suma ramasa disponibila dupa Raport de selectie-Apel 1</t>
  </si>
  <si>
    <t>M 19.2_7</t>
  </si>
  <si>
    <t>200.862 euro reprezinta suma ramasa disponibila dupa Raport de selectie-Apel 1</t>
  </si>
  <si>
    <t>M 19.2_6.2</t>
  </si>
  <si>
    <t>M 19.2_4</t>
  </si>
  <si>
    <t>273.515 euro reprezinta suma ramasa disponibila dupa Raport de selectie-Apel 1</t>
  </si>
  <si>
    <t>M 19.2_16</t>
  </si>
  <si>
    <t>Asociatia Grupul de Acțiune Locală (GAL) Colinele Buzaului</t>
  </si>
  <si>
    <t xml:space="preserve">www.galcb.ro </t>
  </si>
  <si>
    <t>Asociatia GAL Valea Slănicului Buzău</t>
  </si>
  <si>
    <t xml:space="preserve">www.galvaleaslanicului.ro </t>
  </si>
  <si>
    <t>M1.2</t>
  </si>
  <si>
    <t>Asociaţia "Grupul de Acţiune Locală  Clisura Dunării"</t>
  </si>
  <si>
    <t>Caraș-Severin, Mehedinți</t>
  </si>
  <si>
    <t xml:space="preserve">www.gal-clisuradunarii.ro </t>
  </si>
  <si>
    <t>ASOCIAŢIA "POARTA ALMĂJULUI"</t>
  </si>
  <si>
    <t>Caraş-Severin, Gorj</t>
  </si>
  <si>
    <t xml:space="preserve">www.poartaalmajului.ro </t>
  </si>
  <si>
    <t>M7.3</t>
  </si>
  <si>
    <t>M6.4D</t>
  </si>
  <si>
    <t>Asociaţia  „Grupul de Acţiune Locală Ţara Gugulanilor”</t>
  </si>
  <si>
    <t>Caraş-Severin, Timiş</t>
  </si>
  <si>
    <t>M1.1</t>
  </si>
  <si>
    <t>ASOCIAŢIA  „GRUPUL DE ACŢIUNE LOCALĂ CĂLUGĂRA”</t>
  </si>
  <si>
    <t>Caraş-Severin</t>
  </si>
  <si>
    <t>http://www.agal.ro/gal-calugara</t>
  </si>
  <si>
    <t>6C (M11)</t>
  </si>
  <si>
    <t>In anul 2017 nu se vor mai lansa masuri. Toate masurile se vor lansa in luna ianuarie 2018.</t>
  </si>
  <si>
    <t>2A(M12)</t>
  </si>
  <si>
    <t>6B (M8)</t>
  </si>
  <si>
    <t>1A (M9)</t>
  </si>
  <si>
    <t>2A(M2)</t>
  </si>
  <si>
    <t>6B (M1)</t>
  </si>
  <si>
    <t>6A (M10)</t>
  </si>
  <si>
    <t>2C (M6)</t>
  </si>
  <si>
    <t>6A (M3)</t>
  </si>
  <si>
    <t xml:space="preserve">  </t>
  </si>
  <si>
    <t>2B (M7)</t>
  </si>
  <si>
    <t>3A (M5)</t>
  </si>
  <si>
    <t>5C (M4)</t>
  </si>
  <si>
    <t>Asociaţia Grupul de Acțiune Locală Caraș-Timiș</t>
  </si>
  <si>
    <t>Caraș-Severin, Timiș</t>
  </si>
  <si>
    <t>https://gal-caras-timis.ro/</t>
  </si>
  <si>
    <t>In anul 2017 nu se vor mai lansa masuri deoarece s-a demarat procedura de modificare a SDL-ului. Asteptam aprobarea.</t>
  </si>
  <si>
    <t>M9</t>
  </si>
  <si>
    <t>M10</t>
  </si>
  <si>
    <t>M11</t>
  </si>
  <si>
    <t>M12</t>
  </si>
  <si>
    <t>Asociaţia Grup de Acţiune Locală Colinele Argeşului</t>
  </si>
  <si>
    <t>Călăraşi</t>
  </si>
  <si>
    <t xml:space="preserve">www.gal-ca.ro  </t>
  </si>
  <si>
    <t xml:space="preserve"> M3/ 6A</t>
  </si>
  <si>
    <t xml:space="preserve">M1/ 6B </t>
  </si>
  <si>
    <t>M4 /2B</t>
  </si>
  <si>
    <t>M2/ 2A</t>
  </si>
  <si>
    <t xml:space="preserve">ASOCIAŢIA GRUPUL DE ACŢIUNE LOCALĂ BĂRĂGANUL DE SUD EST </t>
  </si>
  <si>
    <t xml:space="preserve">www.baraganse.ro </t>
  </si>
  <si>
    <t xml:space="preserve">M4/2B </t>
  </si>
  <si>
    <t>Se lanseaza in 2018</t>
  </si>
  <si>
    <t>2.04.678</t>
  </si>
  <si>
    <t>Asociaţia „GRUPUL DE ACŢIUNE LOCALĂ VALEA MOSTIŞTEI”</t>
  </si>
  <si>
    <t xml:space="preserve">www.valeamostistei.ro </t>
  </si>
  <si>
    <t>se lanseaza in anul 2018</t>
  </si>
  <si>
    <t>„Asociaţia Gal Someş Transilvan"</t>
  </si>
  <si>
    <t>Cluj</t>
  </si>
  <si>
    <t>www.galsomestransilvan.ro</t>
  </si>
  <si>
    <t xml:space="preserve">M1/6B </t>
  </si>
  <si>
    <t>au mai ramas 78.227 Euro din ses. 1</t>
  </si>
  <si>
    <t xml:space="preserve">M2/6B </t>
  </si>
  <si>
    <t>au mai ramas 8.487,45 Euro din ses. 1</t>
  </si>
  <si>
    <t>au mai ramas 28.240 Euro din ses.1</t>
  </si>
  <si>
    <t xml:space="preserve">M6/2B </t>
  </si>
  <si>
    <t xml:space="preserve">M7/2A </t>
  </si>
  <si>
    <t>Perioada sesiunii de depunere-2018-Total suma 72.350</t>
  </si>
  <si>
    <t xml:space="preserve">M8/3A </t>
  </si>
  <si>
    <t>au mai ramas 8.383 Euro din ses.1</t>
  </si>
  <si>
    <t xml:space="preserve">M9/1C </t>
  </si>
  <si>
    <t xml:space="preserve">M10/1A </t>
  </si>
  <si>
    <t>ASOCIAȚIA "GAL SOMEŞ-NADAŞ"</t>
  </si>
  <si>
    <t>http://www.agal.ro/gal-somes-nadas</t>
  </si>
  <si>
    <t>Masura va fi lansata in anul 2018</t>
  </si>
  <si>
    <t>ASOCIAŢIA  "GRUPUL DE ACŢIUNE LOCALĂ LIDER CLUJ"</t>
  </si>
  <si>
    <t xml:space="preserve">www.gallidercluj.ro </t>
  </si>
  <si>
    <t>Apel de selecție lansat în perioada 08.09 -09.10.2017, cu prelungire până în data de 16.10.2017</t>
  </si>
  <si>
    <t>M8/6A</t>
  </si>
  <si>
    <t>Apel de selecție lansat în perioada 22.09 -23.10.2017, cu prelungire până în data de 03.11.2017</t>
  </si>
  <si>
    <t>M4/1A</t>
  </si>
  <si>
    <t>M7/3A</t>
  </si>
  <si>
    <t>ASOCIAŢIA „GRUPUL DE ACŢIUNE LOCALĂ NAPOCA POROLISSUM"</t>
  </si>
  <si>
    <t xml:space="preserve">www.napocaporolissum.ro </t>
  </si>
  <si>
    <t>M6/C1</t>
  </si>
  <si>
    <t>Apel de selecție lansat în perioada 04 septembrie-17 octombrie 2017, prelungit până în data de 27.10.2017</t>
  </si>
  <si>
    <t>M6/B4</t>
  </si>
  <si>
    <t>Relansarea apelului de selecție M6B4, cu realocarea bugetului maxim de 200.000 Euro, ramasa disponibila dupa primul apel de selectie.</t>
  </si>
  <si>
    <t xml:space="preserve">M3/A1 </t>
  </si>
  <si>
    <t>M3/A2</t>
  </si>
  <si>
    <t>M6/B1</t>
  </si>
  <si>
    <t>Apel de seleție lansat în perioada 09 august - 08 septembrie 2017, cu o primă prelungire până în data de 26.09.2017, a doua prelungire până în 12.10.2017, a treia prelungire până în 23.10.2017</t>
  </si>
  <si>
    <t>M6/B2</t>
  </si>
  <si>
    <t>Apel de seleție lansat în perioada 17 august - 15 septembrie 2017, cu o primă prelungire până în 26.09.2017 si o a doua prelungire până în data de 12.10.2017</t>
  </si>
  <si>
    <t>M6/A1</t>
  </si>
  <si>
    <t>M3/A3</t>
  </si>
  <si>
    <t>M6/B3</t>
  </si>
  <si>
    <t>Apel de selecție lansat în perioada 25 septembrie - 24 octombrie 2017, prelungit până în 06.11.2017</t>
  </si>
  <si>
    <t>Asociaţia "GAL POARTA TRANSILVANIEI"</t>
  </si>
  <si>
    <t xml:space="preserve">Cluj, Bihor, Sălaj </t>
  </si>
  <si>
    <t xml:space="preserve">www.poartatransilvaniei.ro </t>
  </si>
  <si>
    <t xml:space="preserve">M2/1A </t>
  </si>
  <si>
    <t>M3/ 2A</t>
  </si>
  <si>
    <t>"ASOCIAȚIA GAL CÂMPIA TRANSILVANIEI"</t>
  </si>
  <si>
    <t xml:space="preserve">www.galcampiatransilvaniei.ro </t>
  </si>
  <si>
    <t>neconforme OJFIR</t>
  </si>
  <si>
    <t>ASOCIAȚIA GRUP DE ACȚIUNE LOCALĂ POARTA APUSENILOR</t>
  </si>
  <si>
    <t>Cluj, Mureș</t>
  </si>
  <si>
    <t xml:space="preserve">www.galpa.ro  </t>
  </si>
  <si>
    <t>ASOCIAȚIA GRUPUL DE ACȚIUNE LOCALĂ DOBROGEA VERDE</t>
  </si>
  <si>
    <t>Constanța</t>
  </si>
  <si>
    <t>http://galdc.ro/</t>
  </si>
  <si>
    <t>Apelurile  de slelectie nu  a fost lansate,calendarul nu  a fost  transmis.</t>
  </si>
  <si>
    <t>M2.1</t>
  </si>
  <si>
    <t>Apelurile  de slectie nu  a fost lansate,calendarul nu  a fost  transmis.</t>
  </si>
  <si>
    <t>Apelurile de slelectie nu  a fost lansate,calendarul nu  a fost  transmis.</t>
  </si>
  <si>
    <t>M3.2</t>
  </si>
  <si>
    <t>M3.3</t>
  </si>
  <si>
    <t>M3.4</t>
  </si>
  <si>
    <t>ASOCIAȚIA GRUP DE ACȚIUNE LOCALĂ ”CANAL DUNĂRE - MAREA NEAGRĂ 2016”</t>
  </si>
  <si>
    <t>http://galcanaldunaremareaneagra2016.ro/ro_RO/</t>
  </si>
  <si>
    <t>M 4</t>
  </si>
  <si>
    <t>ASOCIAȚIA GRUPUL DE ACȚIUNE LOCALĂ HISTRIA-RAZIM-HAMANGIA</t>
  </si>
  <si>
    <t xml:space="preserve">www.gal-histria.ro </t>
  </si>
  <si>
    <t>M1/2B,6A</t>
  </si>
  <si>
    <t xml:space="preserve">REALOCARE DE LA MASURA 5 </t>
  </si>
  <si>
    <t>REALOCARE LA MASURA 1</t>
  </si>
  <si>
    <t>M8/3A</t>
  </si>
  <si>
    <t>ASOCIAȚIA ”GRUPUL DE ACȚIUNE LOCALĂ DOBROGEA CENTRALĂ”</t>
  </si>
  <si>
    <t xml:space="preserve">Constanța, Tulcea </t>
  </si>
  <si>
    <t xml:space="preserve">www.galdc.ro </t>
  </si>
  <si>
    <t>M1 6B</t>
  </si>
  <si>
    <t>M3 6B</t>
  </si>
  <si>
    <t>M5 2B</t>
  </si>
  <si>
    <t>M4 2A</t>
  </si>
  <si>
    <t>M6 6B</t>
  </si>
  <si>
    <t>M8 6A</t>
  </si>
  <si>
    <t>M2 3A</t>
  </si>
  <si>
    <t>M7 3A</t>
  </si>
  <si>
    <t>ASOCIAȚIA GRUP DE ACȚIUNE LOCALĂ CONSTANȚA CENTRU</t>
  </si>
  <si>
    <t xml:space="preserve">www.galconstantacentru.ro </t>
  </si>
  <si>
    <t>Lansare sesiunea nr.2</t>
  </si>
  <si>
    <t>ASOCIAȚIA GRUP DE ACȚIUNE LOCALĂ CONSTANȚA SUD</t>
  </si>
  <si>
    <t>www.galconstantasud.ro</t>
  </si>
  <si>
    <t>M 1/5D</t>
  </si>
  <si>
    <t>M 2</t>
  </si>
  <si>
    <t>M 6</t>
  </si>
  <si>
    <t>ASOCIAȚIA GRUP DE ACȚIUNE LOCALĂ DOBROGEA SUD - VEST</t>
  </si>
  <si>
    <t>www.galdobrogeasv.ro</t>
  </si>
  <si>
    <t>ASOCIAȚIA ”ALUTUS REGIO EGYESULET”</t>
  </si>
  <si>
    <t>Covasna</t>
  </si>
  <si>
    <t xml:space="preserve">www.alutusregio.ro </t>
  </si>
  <si>
    <t>M3/2A</t>
  </si>
  <si>
    <t>ASOCIAȚIA "ANGUSTIA" EGYESULET</t>
  </si>
  <si>
    <t xml:space="preserve">www.angustia.ro </t>
  </si>
  <si>
    <t>7 proiecte respinse la OJFIR Covasna ( incadrare gresita), valoare totala: 290003.38 euro</t>
  </si>
  <si>
    <t>M2.3</t>
  </si>
  <si>
    <t>M1.4</t>
  </si>
  <si>
    <t>M1.3</t>
  </si>
  <si>
    <t>ASOCIAȚIA GRUPUL DE ACȚIUNE LOCALĂ PROGRESSIO</t>
  </si>
  <si>
    <t xml:space="preserve">www.galprogressio.ro </t>
  </si>
  <si>
    <t xml:space="preserve">M4/6B </t>
  </si>
  <si>
    <t>1 proiect retras de la CRFIR AB 38780 euro</t>
  </si>
  <si>
    <t>1 proiect retras OJFIR 24476 euro</t>
  </si>
  <si>
    <t>4 proiecte respinse OJFIR CV (incadrare gresita) 32648 euro</t>
  </si>
  <si>
    <t>1 proiect neconform  47895 euro</t>
  </si>
  <si>
    <t>M9/1A</t>
  </si>
  <si>
    <t>M10/1A</t>
  </si>
  <si>
    <t xml:space="preserve">Asociația Grupul de Acțiune Locală Ialomiţa de Jos </t>
  </si>
  <si>
    <t>Dâmbovița</t>
  </si>
  <si>
    <t xml:space="preserve">www.galialomitadejos.ro </t>
  </si>
  <si>
    <t>M1/DI2A</t>
  </si>
  <si>
    <t xml:space="preserve">M2/DI 2B </t>
  </si>
  <si>
    <t xml:space="preserve">M5/DI6A </t>
  </si>
  <si>
    <t>M3/DI3A</t>
  </si>
  <si>
    <t>M6/DI6B</t>
  </si>
  <si>
    <t>M7/DI6B</t>
  </si>
  <si>
    <t>M8/DI6B</t>
  </si>
  <si>
    <t xml:space="preserve">Asociația Grupul de Acțiune Locală “Bucegi – Leaota” </t>
  </si>
  <si>
    <t>www.bucegileaota.ro</t>
  </si>
  <si>
    <t xml:space="preserve"> Se lanseaza in 2018</t>
  </si>
  <si>
    <t>M2/DI3A</t>
  </si>
  <si>
    <t xml:space="preserve">M3/DI3A </t>
  </si>
  <si>
    <t>M4/DI3A</t>
  </si>
  <si>
    <t>M6/DI6A</t>
  </si>
  <si>
    <t xml:space="preserve">M9/DI6B </t>
  </si>
  <si>
    <t>Asociația Grupul de Acțiune Locală „Valea Ialomiţei”</t>
  </si>
  <si>
    <t>www.valeaialomiteigal.ro</t>
  </si>
  <si>
    <t>M2/DI2A</t>
  </si>
  <si>
    <t>M9/DI6B</t>
  </si>
  <si>
    <t>M1/DI1C</t>
  </si>
  <si>
    <t>M3/DI2B</t>
  </si>
  <si>
    <t>M5/DI6A</t>
  </si>
  <si>
    <t>Asociația Grupul de Acțiune Locală Vlașca de Nord</t>
  </si>
  <si>
    <t>Dâmbovița, Argeș</t>
  </si>
  <si>
    <t>www.galvlascadenord.ro</t>
  </si>
  <si>
    <t xml:space="preserve">M1/DI2A </t>
  </si>
  <si>
    <t xml:space="preserve">M2/DI2B </t>
  </si>
  <si>
    <t xml:space="preserve">M4/DI3A </t>
  </si>
  <si>
    <t>M5/ DI6A</t>
  </si>
  <si>
    <t xml:space="preserve">Asociația Grupul de Acțiune Locală Arcul Târgoviştei </t>
  </si>
  <si>
    <t>www.galarcultargovistei@yahoo.ro</t>
  </si>
  <si>
    <t>5 pr.contractate</t>
  </si>
  <si>
    <t>Asociația “Grupul de Acțiune Locală Dealurile Sultanului”</t>
  </si>
  <si>
    <t>Dâmbovița, Prahova</t>
  </si>
  <si>
    <t xml:space="preserve">www.gal-dealurilesultanului.ro </t>
  </si>
  <si>
    <t>M1/6A</t>
  </si>
  <si>
    <t>Asociația Grupul de Acțiune Locală Titu</t>
  </si>
  <si>
    <t xml:space="preserve">www.gal-titu.ro </t>
  </si>
  <si>
    <t xml:space="preserve">GAL TITU a lansat apeluri pentru Masurile 1,2,3,4,5,6 in perioada 26 iulie-04 septembrie. Astfel au fost completate rubricile lunilor IULIE AUGUST SEPTEMBRIE. Pentru Masura 1 se va prelungi apelul de selectie cu inca 10 zile. </t>
  </si>
  <si>
    <t>141.265.73</t>
  </si>
  <si>
    <t xml:space="preserve">Asociația Grupul de Acțiune Locală Cricov – Proviţa - Prahova </t>
  </si>
  <si>
    <t xml:space="preserve">www.galcricovprovitaprahova.ro </t>
  </si>
  <si>
    <t xml:space="preserve">Asociația „Grupul de Acțiune Locală Ogoarele Vlăsiei” </t>
  </si>
  <si>
    <t>Dâmbovița, Prahova, Ilfov</t>
  </si>
  <si>
    <t xml:space="preserve">www.ogoarelevlasiei.ro </t>
  </si>
  <si>
    <t xml:space="preserve">Asociația G.A.L Microregiunea Dâmboviţa Sud – Vest </t>
  </si>
  <si>
    <t>Dâmbovița, Teleorman</t>
  </si>
  <si>
    <t xml:space="preserve">www.galdbsv.ro </t>
  </si>
  <si>
    <t xml:space="preserve">M3 </t>
  </si>
  <si>
    <t xml:space="preserve">M6 </t>
  </si>
  <si>
    <t xml:space="preserve">M1 </t>
  </si>
  <si>
    <t>Asociatia Grupul de Actiune Locala Calafat</t>
  </si>
  <si>
    <t>Dolj, Mehedinți</t>
  </si>
  <si>
    <t>www.calafat.org.ro</t>
  </si>
  <si>
    <t>1 proiect contractat 50.000 euro,                                       1 proiect retras -70.000 euro;                                      1 proiect neeligibil-50.000 euro</t>
  </si>
  <si>
    <t>va fi lansata in 2018</t>
  </si>
  <si>
    <t>Asociatia Grupul de Actiune locala Segarcea</t>
  </si>
  <si>
    <t>Dolj</t>
  </si>
  <si>
    <t xml:space="preserve">www.galsegarcea.ro  </t>
  </si>
  <si>
    <t>M2/1A</t>
  </si>
  <si>
    <t>Asociatia Grupul de Actiune Locala Lunca Jiului Campia Desnatuiului</t>
  </si>
  <si>
    <t xml:space="preserve">www.galluncajiului.ro  </t>
  </si>
  <si>
    <t xml:space="preserve">M2/2B </t>
  </si>
  <si>
    <t>Asociația GAL Câmpia Romanaţilor</t>
  </si>
  <si>
    <t xml:space="preserve">www.campiaromanatilor.ro  </t>
  </si>
  <si>
    <t>M5/1C</t>
  </si>
  <si>
    <t>GAL Colinele Olteniei</t>
  </si>
  <si>
    <t>Dolj, Mehedinţi</t>
  </si>
  <si>
    <t xml:space="preserve">www.galcolineleolteniei.ro </t>
  </si>
  <si>
    <t>Raport de selectie in decembrie pentru 7 proiecte cu suma de 514138,14</t>
  </si>
  <si>
    <t>M5/2B</t>
  </si>
  <si>
    <t>Asociația GAL Valea Dunării Sudolt</t>
  </si>
  <si>
    <t xml:space="preserve">www.galvds.ro </t>
  </si>
  <si>
    <t xml:space="preserve">M4/2A </t>
  </si>
  <si>
    <t xml:space="preserve">APEL CONTINU CU RAPORT DE SELECTIE LUNAR </t>
  </si>
  <si>
    <t>M1/1B</t>
  </si>
  <si>
    <t>M2/1B</t>
  </si>
  <si>
    <t>Asociația Grupul de Acțiune Locală Amaradia - Jiu</t>
  </si>
  <si>
    <t>Dolj, Gorj</t>
  </si>
  <si>
    <t xml:space="preserve">www.galamaradiajiu.ro </t>
  </si>
  <si>
    <t xml:space="preserve">M1/6B  </t>
  </si>
  <si>
    <t>Asociația Grupul de Acțiune Locală Jiu Romanați</t>
  </si>
  <si>
    <t xml:space="preserve">www.jiuromanati.ro  </t>
  </si>
  <si>
    <t>Asociatia Grup de Acțiune Locală Lunca Joasă a Siretului</t>
  </si>
  <si>
    <t>Galați, Brăila</t>
  </si>
  <si>
    <t xml:space="preserve">www.galluncajoasaasiretului.ro </t>
  </si>
  <si>
    <t xml:space="preserve">M 01/1A </t>
  </si>
  <si>
    <t>neeligibile OJFIR</t>
  </si>
  <si>
    <t>M 03/2A</t>
  </si>
  <si>
    <t>diminuat OJFIR</t>
  </si>
  <si>
    <t xml:space="preserve">M 04/6A </t>
  </si>
  <si>
    <t xml:space="preserve">M06/6B </t>
  </si>
  <si>
    <t>M 05/3A</t>
  </si>
  <si>
    <t>Asociaţia GAL Tecuci</t>
  </si>
  <si>
    <t>Galaţi, Vaslui</t>
  </si>
  <si>
    <t xml:space="preserve">www.galtecuci.ro </t>
  </si>
  <si>
    <t>selectate iulie-august</t>
  </si>
  <si>
    <t>Asociatia "GAL Covurlui"</t>
  </si>
  <si>
    <t>www.gal-covurlui.ro</t>
  </si>
  <si>
    <t>Asociaţia Grup de Acțiune Locală Eremia Grigorescu 1863 Galaţi</t>
  </si>
  <si>
    <t xml:space="preserve">Galaţi </t>
  </si>
  <si>
    <t>www.galeg1863.ro</t>
  </si>
  <si>
    <t>M03/6A</t>
  </si>
  <si>
    <t>M04/6B</t>
  </si>
  <si>
    <t>M02/3A</t>
  </si>
  <si>
    <t>M01/2A</t>
  </si>
  <si>
    <t>M05/6B</t>
  </si>
  <si>
    <t xml:space="preserve">M06/6A </t>
  </si>
  <si>
    <t>Grupul de Acíțune Locală Siret Bârlad Est</t>
  </si>
  <si>
    <t>Galaţi</t>
  </si>
  <si>
    <t>www.galtecuci.ro</t>
  </si>
  <si>
    <t>Asociația Grupul de Acțiune Locală Tecuci Sud Est</t>
  </si>
  <si>
    <t>in constructie</t>
  </si>
  <si>
    <t>Asociaţia GAL Giurgiu Nord</t>
  </si>
  <si>
    <t>Giurgiu, Ilfov</t>
  </si>
  <si>
    <t>www.galgiurgiunord.ro</t>
  </si>
  <si>
    <t>Asociația GAL Prundu-Comana</t>
  </si>
  <si>
    <t>Giurgiu</t>
  </si>
  <si>
    <t xml:space="preserve">www.galprunducomana.ro </t>
  </si>
  <si>
    <t>Asociația pentru Dezvoltare Rurală Giurgiu</t>
  </si>
  <si>
    <t xml:space="preserve">www.adrgiurgiu.ro </t>
  </si>
  <si>
    <t>GAL ”Asociația pentru Dezvoltarea Rurală Giurgiu-Nord”</t>
  </si>
  <si>
    <t>http://www.agal.ro/gal-asociatia-pentru-dezvoltarea-rurala-giurgiu-nord</t>
  </si>
  <si>
    <t>M4/ 6B</t>
  </si>
  <si>
    <t>M5 /6B</t>
  </si>
  <si>
    <t>M1 /1C</t>
  </si>
  <si>
    <t>M3/ 3A</t>
  </si>
  <si>
    <t>Asociația GAL ”Inima Giurgilui - Țara Neajlovuluiși a Câlniștei”</t>
  </si>
  <si>
    <t>Giurgiu, Teleorman</t>
  </si>
  <si>
    <t>www.galgiurgiu.ro</t>
  </si>
  <si>
    <t>M. 3.4 / 6B</t>
  </si>
  <si>
    <t>M3.1 / 6A</t>
  </si>
  <si>
    <t>M1 / 1C</t>
  </si>
  <si>
    <t>M2.1 / 2A</t>
  </si>
  <si>
    <t>M2.2. / 2B</t>
  </si>
  <si>
    <t>Asociația ”GAL Giurgiu Est”</t>
  </si>
  <si>
    <t>www.galgiurgiuest.ro</t>
  </si>
  <si>
    <t>Asociația GAL ”Cheile Sohodolului”</t>
  </si>
  <si>
    <t>Gorj, Hunedoara</t>
  </si>
  <si>
    <t xml:space="preserve">www.galcheilesohodolului.ro </t>
  </si>
  <si>
    <t>Asociația GAL Sudul Gorjului</t>
  </si>
  <si>
    <t>Gorj, Mehedinți</t>
  </si>
  <si>
    <t>http://www.galsudulgorjului.ro</t>
  </si>
  <si>
    <t>M3.2/6B</t>
  </si>
  <si>
    <t>M2.1/2A</t>
  </si>
  <si>
    <t>M2.2/2B</t>
  </si>
  <si>
    <t>Calendar apeluri de selectie 2018</t>
  </si>
  <si>
    <t xml:space="preserve">ASOCIAŢIA „GRUP DE ACŢIUNE LOCALĂ ADA KALEH" </t>
  </si>
  <si>
    <t>Mehedinti, Simian</t>
  </si>
  <si>
    <t>www.galadakaleh.ro</t>
  </si>
  <si>
    <t>Sesiune inchisa pe 15 dec 2017</t>
  </si>
  <si>
    <t>GAL AdaKaleh</t>
  </si>
  <si>
    <t>NR. 620 / 12.03.2018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</si>
</sst>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31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0" fillId="5" borderId="18" xfId="0" applyFont="1" applyFill="1" applyBorder="1" applyAlignment="1">
      <alignment horizontal="center" vertical="center"/>
    </xf>
    <xf numFmtId="4" fontId="5" fillId="5" borderId="13" xfId="2" applyNumberFormat="1" applyFont="1" applyFill="1" applyBorder="1" applyAlignment="1">
      <alignment horizontal="center" vertical="center" wrapText="1"/>
    </xf>
    <xf numFmtId="4" fontId="0" fillId="5" borderId="13" xfId="0" applyNumberFormat="1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0" borderId="13" xfId="0" applyBorder="1"/>
    <xf numFmtId="4" fontId="0" fillId="0" borderId="13" xfId="0" applyNumberFormat="1" applyBorder="1"/>
    <xf numFmtId="0" fontId="0" fillId="5" borderId="0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4" fontId="5" fillId="5" borderId="17" xfId="2" applyNumberFormat="1" applyFont="1" applyFill="1" applyBorder="1" applyAlignment="1">
      <alignment horizontal="center" vertical="center" wrapText="1"/>
    </xf>
    <xf numFmtId="4" fontId="0" fillId="5" borderId="17" xfId="0" applyNumberFormat="1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6" fillId="6" borderId="19" xfId="2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3" fontId="9" fillId="6" borderId="13" xfId="2" applyNumberFormat="1" applyFont="1" applyFill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/>
    </xf>
    <xf numFmtId="10" fontId="8" fillId="6" borderId="21" xfId="0" applyNumberFormat="1" applyFont="1" applyFill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4" fontId="5" fillId="5" borderId="11" xfId="2" applyNumberFormat="1" applyFont="1" applyFill="1" applyBorder="1" applyAlignment="1">
      <alignment horizontal="center" vertical="center" wrapText="1"/>
    </xf>
    <xf numFmtId="4" fontId="0" fillId="5" borderId="11" xfId="0" applyNumberFormat="1" applyFont="1" applyFill="1" applyBorder="1" applyAlignment="1">
      <alignment horizontal="center" vertical="center"/>
    </xf>
    <xf numFmtId="4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9" fillId="6" borderId="13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4" fontId="5" fillId="0" borderId="23" xfId="2" applyNumberFormat="1" applyFont="1" applyFill="1" applyBorder="1" applyAlignment="1">
      <alignment horizontal="center" vertical="center" wrapText="1"/>
    </xf>
    <xf numFmtId="3" fontId="5" fillId="0" borderId="10" xfId="2" applyNumberFormat="1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0" fillId="0" borderId="13" xfId="0" applyFill="1" applyBorder="1"/>
    <xf numFmtId="4" fontId="0" fillId="0" borderId="13" xfId="0" applyNumberFormat="1" applyFill="1" applyBorder="1"/>
    <xf numFmtId="0" fontId="8" fillId="6" borderId="9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4" fontId="9" fillId="6" borderId="19" xfId="2" applyNumberFormat="1" applyFont="1" applyFill="1" applyBorder="1" applyAlignment="1">
      <alignment horizontal="center" vertical="center" wrapText="1"/>
    </xf>
    <xf numFmtId="4" fontId="5" fillId="5" borderId="10" xfId="2" applyNumberFormat="1" applyFont="1" applyFill="1" applyBorder="1" applyAlignment="1">
      <alignment horizontal="center" vertical="center" wrapText="1"/>
    </xf>
    <xf numFmtId="4" fontId="6" fillId="6" borderId="18" xfId="2" applyNumberFormat="1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 wrapText="1"/>
    </xf>
    <xf numFmtId="0" fontId="6" fillId="5" borderId="22" xfId="2" applyFont="1" applyFill="1" applyBorder="1" applyAlignment="1">
      <alignment horizontal="center" vertical="center" wrapText="1"/>
    </xf>
    <xf numFmtId="4" fontId="6" fillId="5" borderId="22" xfId="2" applyNumberFormat="1" applyFont="1" applyFill="1" applyBorder="1" applyAlignment="1">
      <alignment horizontal="center" vertical="center" wrapText="1"/>
    </xf>
    <xf numFmtId="3" fontId="0" fillId="5" borderId="22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9" fillId="6" borderId="17" xfId="2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/>
    </xf>
    <xf numFmtId="4" fontId="11" fillId="5" borderId="10" xfId="0" applyNumberFormat="1" applyFont="1" applyFill="1" applyBorder="1" applyAlignment="1">
      <alignment horizontal="center" vertical="center"/>
    </xf>
    <xf numFmtId="4" fontId="5" fillId="5" borderId="21" xfId="2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4" fontId="11" fillId="5" borderId="13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9" fillId="6" borderId="11" xfId="2" applyFont="1" applyFill="1" applyBorder="1" applyAlignment="1">
      <alignment horizontal="center" vertical="center" wrapText="1"/>
    </xf>
    <xf numFmtId="0" fontId="9" fillId="6" borderId="12" xfId="2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21" xfId="2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3" fontId="5" fillId="5" borderId="13" xfId="2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3" fontId="5" fillId="0" borderId="13" xfId="2" applyNumberFormat="1" applyFont="1" applyFill="1" applyBorder="1" applyAlignment="1">
      <alignment horizontal="center" vertical="center" wrapText="1"/>
    </xf>
    <xf numFmtId="3" fontId="0" fillId="0" borderId="13" xfId="0" applyNumberFormat="1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6" fillId="6" borderId="27" xfId="2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3" fontId="1" fillId="0" borderId="13" xfId="2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9" fillId="6" borderId="28" xfId="2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/>
    </xf>
    <xf numFmtId="3" fontId="8" fillId="6" borderId="13" xfId="0" applyNumberFormat="1" applyFont="1" applyFill="1" applyBorder="1" applyAlignment="1">
      <alignment horizontal="center" vertical="center" wrapText="1"/>
    </xf>
    <xf numFmtId="4" fontId="0" fillId="5" borderId="21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6" fillId="5" borderId="11" xfId="2" applyFont="1" applyFill="1" applyBorder="1" applyAlignment="1">
      <alignment horizontal="center" vertical="center" wrapText="1"/>
    </xf>
    <xf numFmtId="0" fontId="6" fillId="5" borderId="12" xfId="2" applyFont="1" applyFill="1" applyBorder="1" applyAlignment="1">
      <alignment horizontal="center" vertical="center" wrapText="1"/>
    </xf>
    <xf numFmtId="4" fontId="6" fillId="5" borderId="12" xfId="2" applyNumberFormat="1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3" fontId="0" fillId="5" borderId="13" xfId="0" applyNumberFormat="1" applyFont="1" applyFill="1" applyBorder="1" applyAlignment="1">
      <alignment horizontal="center" vertical="center"/>
    </xf>
    <xf numFmtId="49" fontId="7" fillId="5" borderId="13" xfId="3" applyNumberFormat="1" applyFill="1" applyBorder="1" applyAlignment="1">
      <alignment horizontal="center" vertical="center" wrapText="1"/>
    </xf>
    <xf numFmtId="49" fontId="9" fillId="6" borderId="28" xfId="2" applyNumberFormat="1" applyFont="1" applyFill="1" applyBorder="1" applyAlignment="1">
      <alignment horizontal="center" vertical="center" wrapText="1"/>
    </xf>
    <xf numFmtId="49" fontId="9" fillId="6" borderId="11" xfId="2" applyNumberFormat="1" applyFont="1" applyFill="1" applyBorder="1" applyAlignment="1">
      <alignment horizontal="center" vertical="center" wrapText="1"/>
    </xf>
    <xf numFmtId="49" fontId="9" fillId="6" borderId="0" xfId="2" applyNumberFormat="1" applyFont="1" applyFill="1" applyBorder="1" applyAlignment="1">
      <alignment horizontal="center" vertical="center" wrapText="1"/>
    </xf>
    <xf numFmtId="49" fontId="6" fillId="6" borderId="0" xfId="2" applyNumberFormat="1" applyFont="1" applyFill="1" applyBorder="1" applyAlignment="1">
      <alignment horizontal="center" vertical="center" wrapText="1"/>
    </xf>
    <xf numFmtId="49" fontId="9" fillId="6" borderId="21" xfId="2" applyNumberFormat="1" applyFont="1" applyFill="1" applyBorder="1" applyAlignment="1">
      <alignment horizontal="center" vertical="center" wrapText="1"/>
    </xf>
    <xf numFmtId="49" fontId="9" fillId="6" borderId="12" xfId="2" applyNumberFormat="1" applyFont="1" applyFill="1" applyBorder="1" applyAlignment="1">
      <alignment horizontal="center" vertical="center" wrapText="1"/>
    </xf>
    <xf numFmtId="4" fontId="6" fillId="6" borderId="0" xfId="2" applyNumberFormat="1" applyFont="1" applyFill="1" applyBorder="1" applyAlignment="1">
      <alignment horizontal="center" vertical="center" wrapText="1"/>
    </xf>
    <xf numFmtId="49" fontId="5" fillId="5" borderId="11" xfId="2" applyNumberFormat="1" applyFont="1" applyFill="1" applyBorder="1" applyAlignment="1">
      <alignment horizontal="center" vertical="center" wrapText="1"/>
    </xf>
    <xf numFmtId="49" fontId="6" fillId="5" borderId="12" xfId="2" applyNumberFormat="1" applyFont="1" applyFill="1" applyBorder="1" applyAlignment="1">
      <alignment horizontal="center" vertical="center" wrapText="1"/>
    </xf>
    <xf numFmtId="49" fontId="7" fillId="5" borderId="0" xfId="3" applyNumberFormat="1" applyFill="1" applyBorder="1" applyAlignment="1">
      <alignment horizontal="center" vertical="center" wrapText="1"/>
    </xf>
    <xf numFmtId="4" fontId="6" fillId="5" borderId="0" xfId="2" applyNumberFormat="1" applyFont="1" applyFill="1" applyBorder="1" applyAlignment="1">
      <alignment horizontal="center" vertical="center" wrapText="1"/>
    </xf>
    <xf numFmtId="3" fontId="0" fillId="5" borderId="17" xfId="0" applyNumberFormat="1" applyFont="1" applyFill="1" applyBorder="1" applyAlignment="1">
      <alignment horizontal="center" vertical="center"/>
    </xf>
    <xf numFmtId="49" fontId="9" fillId="6" borderId="10" xfId="2" applyNumberFormat="1" applyFont="1" applyFill="1" applyBorder="1" applyAlignment="1">
      <alignment horizontal="center" vertical="center" wrapText="1"/>
    </xf>
    <xf numFmtId="49" fontId="9" fillId="6" borderId="22" xfId="2" applyNumberFormat="1" applyFont="1" applyFill="1" applyBorder="1" applyAlignment="1">
      <alignment horizontal="center" vertical="center" wrapText="1"/>
    </xf>
    <xf numFmtId="49" fontId="9" fillId="6" borderId="23" xfId="2" applyNumberFormat="1" applyFont="1" applyFill="1" applyBorder="1" applyAlignment="1">
      <alignment horizontal="center" vertical="center" wrapText="1"/>
    </xf>
    <xf numFmtId="49" fontId="6" fillId="6" borderId="23" xfId="2" applyNumberFormat="1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4" fontId="0" fillId="5" borderId="18" xfId="0" applyNumberFormat="1" applyFill="1" applyBorder="1" applyAlignment="1">
      <alignment horizontal="center" vertical="center"/>
    </xf>
    <xf numFmtId="0" fontId="0" fillId="5" borderId="13" xfId="0" applyFill="1" applyBorder="1"/>
    <xf numFmtId="4" fontId="0" fillId="5" borderId="13" xfId="0" applyNumberFormat="1" applyFill="1" applyBorder="1"/>
    <xf numFmtId="0" fontId="9" fillId="6" borderId="27" xfId="2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4" fontId="5" fillId="0" borderId="13" xfId="2" applyNumberFormat="1" applyFont="1" applyFill="1" applyBorder="1" applyAlignment="1">
      <alignment horizontal="center" vertical="center" wrapText="1"/>
    </xf>
    <xf numFmtId="4" fontId="0" fillId="0" borderId="13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9" fillId="6" borderId="23" xfId="2" applyFont="1" applyFill="1" applyBorder="1" applyAlignment="1">
      <alignment horizontal="center" vertical="center" wrapText="1"/>
    </xf>
    <xf numFmtId="3" fontId="0" fillId="5" borderId="13" xfId="2" applyNumberFormat="1" applyFont="1" applyFill="1" applyBorder="1" applyAlignment="1">
      <alignment horizontal="center" vertical="center" wrapText="1"/>
    </xf>
    <xf numFmtId="3" fontId="11" fillId="5" borderId="13" xfId="0" applyNumberFormat="1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6" fillId="5" borderId="24" xfId="2" applyFont="1" applyFill="1" applyBorder="1" applyAlignment="1">
      <alignment horizontal="center" vertical="center" wrapText="1"/>
    </xf>
    <xf numFmtId="4" fontId="0" fillId="5" borderId="18" xfId="0" applyNumberFormat="1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4" fontId="9" fillId="6" borderId="13" xfId="2" applyNumberFormat="1" applyFont="1" applyFill="1" applyBorder="1" applyAlignment="1">
      <alignment horizontal="center" vertical="center" wrapText="1"/>
    </xf>
    <xf numFmtId="4" fontId="8" fillId="6" borderId="13" xfId="0" applyNumberFormat="1" applyFont="1" applyFill="1" applyBorder="1" applyAlignment="1">
      <alignment horizontal="center" vertical="center"/>
    </xf>
    <xf numFmtId="3" fontId="9" fillId="6" borderId="17" xfId="2" applyNumberFormat="1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9" fillId="6" borderId="10" xfId="2" applyNumberFormat="1" applyFont="1" applyFill="1" applyBorder="1" applyAlignment="1">
      <alignment horizontal="center" vertical="center" wrapText="1"/>
    </xf>
    <xf numFmtId="0" fontId="7" fillId="5" borderId="0" xfId="3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/>
    </xf>
    <xf numFmtId="4" fontId="5" fillId="5" borderId="13" xfId="0" applyNumberFormat="1" applyFont="1" applyFill="1" applyBorder="1" applyAlignment="1">
      <alignment horizontal="center" vertical="center"/>
    </xf>
    <xf numFmtId="4" fontId="0" fillId="5" borderId="13" xfId="2" applyNumberFormat="1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5" fillId="5" borderId="21" xfId="2" applyFont="1" applyFill="1" applyBorder="1" applyAlignment="1">
      <alignment horizontal="center" vertical="center" wrapText="1"/>
    </xf>
    <xf numFmtId="3" fontId="1" fillId="5" borderId="13" xfId="0" applyNumberFormat="1" applyFont="1" applyFill="1" applyBorder="1" applyAlignment="1">
      <alignment horizontal="center" vertical="center"/>
    </xf>
    <xf numFmtId="4" fontId="1" fillId="5" borderId="13" xfId="4" applyNumberFormat="1" applyFont="1" applyFill="1" applyBorder="1"/>
    <xf numFmtId="4" fontId="0" fillId="0" borderId="18" xfId="0" applyNumberFormat="1" applyFont="1" applyFill="1" applyBorder="1" applyAlignment="1">
      <alignment horizontal="center" vertical="center"/>
    </xf>
    <xf numFmtId="3" fontId="14" fillId="6" borderId="13" xfId="0" applyNumberFormat="1" applyFont="1" applyFill="1" applyBorder="1" applyAlignment="1">
      <alignment horizontal="center" vertical="center"/>
    </xf>
    <xf numFmtId="4" fontId="0" fillId="0" borderId="13" xfId="2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/>
    </xf>
    <xf numFmtId="0" fontId="1" fillId="0" borderId="21" xfId="2" applyFont="1" applyFill="1" applyBorder="1" applyAlignment="1">
      <alignment horizontal="center"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4" fontId="1" fillId="0" borderId="13" xfId="2" applyNumberFormat="1" applyFont="1" applyFill="1" applyBorder="1" applyAlignment="1">
      <alignment horizontal="center" vertical="center" wrapText="1"/>
    </xf>
    <xf numFmtId="0" fontId="6" fillId="5" borderId="23" xfId="2" applyFont="1" applyFill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6" fillId="6" borderId="21" xfId="2" applyFont="1" applyFill="1" applyBorder="1" applyAlignment="1">
      <alignment horizontal="center" vertical="center" wrapText="1"/>
    </xf>
    <xf numFmtId="49" fontId="6" fillId="5" borderId="11" xfId="2" applyNumberFormat="1" applyFont="1" applyFill="1" applyBorder="1" applyAlignment="1">
      <alignment horizontal="center" vertical="center" wrapText="1"/>
    </xf>
    <xf numFmtId="49" fontId="6" fillId="5" borderId="10" xfId="2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7" fillId="5" borderId="17" xfId="3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/>
    </xf>
    <xf numFmtId="0" fontId="17" fillId="0" borderId="0" xfId="0" applyFont="1"/>
    <xf numFmtId="0" fontId="0" fillId="0" borderId="13" xfId="0" applyBorder="1" applyAlignment="1">
      <alignment vertical="top" wrapText="1"/>
    </xf>
    <xf numFmtId="4" fontId="18" fillId="5" borderId="13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3" fontId="16" fillId="6" borderId="13" xfId="0" applyNumberFormat="1" applyFont="1" applyFill="1" applyBorder="1" applyAlignment="1">
      <alignment horizontal="center" vertical="center"/>
    </xf>
    <xf numFmtId="10" fontId="16" fillId="6" borderId="2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3" xfId="0" applyBorder="1" applyAlignment="1">
      <alignment wrapText="1"/>
    </xf>
    <xf numFmtId="3" fontId="4" fillId="4" borderId="6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" fontId="2" fillId="2" borderId="3" xfId="1" applyNumberFormat="1" applyBorder="1" applyAlignment="1">
      <alignment horizontal="center" vertical="center" wrapText="1"/>
    </xf>
    <xf numFmtId="4" fontId="2" fillId="2" borderId="11" xfId="1" applyNumberFormat="1" applyBorder="1" applyAlignment="1">
      <alignment horizontal="center" vertical="center" wrapText="1"/>
    </xf>
    <xf numFmtId="0" fontId="2" fillId="2" borderId="8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5" fillId="5" borderId="17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center" vertical="center" wrapText="1"/>
    </xf>
    <xf numFmtId="0" fontId="6" fillId="5" borderId="11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7" fillId="5" borderId="17" xfId="3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4" fontId="6" fillId="5" borderId="17" xfId="2" applyNumberFormat="1" applyFont="1" applyFill="1" applyBorder="1" applyAlignment="1">
      <alignment horizontal="center" vertical="center" wrapText="1"/>
    </xf>
    <xf numFmtId="4" fontId="6" fillId="5" borderId="11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2" fillId="2" borderId="3" xfId="1" applyBorder="1" applyAlignment="1">
      <alignment horizontal="center" vertical="center" wrapText="1"/>
    </xf>
    <xf numFmtId="0" fontId="2" fillId="2" borderId="11" xfId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10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5" xfId="1" applyBorder="1" applyAlignment="1">
      <alignment horizontal="center" vertical="center" wrapText="1"/>
    </xf>
    <xf numFmtId="0" fontId="7" fillId="5" borderId="11" xfId="3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7" fillId="0" borderId="17" xfId="3" applyFill="1" applyBorder="1" applyAlignment="1">
      <alignment horizontal="center" vertical="center" wrapText="1"/>
    </xf>
    <xf numFmtId="0" fontId="7" fillId="0" borderId="11" xfId="3" applyFill="1" applyBorder="1" applyAlignment="1">
      <alignment horizontal="center" vertical="center" wrapText="1"/>
    </xf>
    <xf numFmtId="0" fontId="7" fillId="0" borderId="10" xfId="3" applyFill="1" applyBorder="1" applyAlignment="1">
      <alignment horizontal="center" vertical="center" wrapText="1"/>
    </xf>
    <xf numFmtId="4" fontId="6" fillId="0" borderId="17" xfId="2" applyNumberFormat="1" applyFont="1" applyFill="1" applyBorder="1" applyAlignment="1">
      <alignment horizontal="center" vertical="center" wrapText="1"/>
    </xf>
    <xf numFmtId="4" fontId="6" fillId="0" borderId="11" xfId="2" applyNumberFormat="1" applyFont="1" applyFill="1" applyBorder="1" applyAlignment="1">
      <alignment horizontal="center" vertical="center" wrapText="1"/>
    </xf>
    <xf numFmtId="4" fontId="6" fillId="0" borderId="10" xfId="2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7" fillId="0" borderId="13" xfId="3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center" vertical="center" wrapText="1"/>
    </xf>
    <xf numFmtId="0" fontId="1" fillId="0" borderId="17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4" fontId="4" fillId="0" borderId="17" xfId="2" applyNumberFormat="1" applyFont="1" applyFill="1" applyBorder="1" applyAlignment="1">
      <alignment horizontal="center" vertical="center" wrapText="1"/>
    </xf>
    <xf numFmtId="4" fontId="4" fillId="0" borderId="11" xfId="2" applyNumberFormat="1" applyFont="1" applyFill="1" applyBorder="1" applyAlignment="1">
      <alignment horizontal="center" vertical="center" wrapText="1"/>
    </xf>
    <xf numFmtId="4" fontId="4" fillId="0" borderId="10" xfId="2" applyNumberFormat="1" applyFont="1" applyFill="1" applyBorder="1" applyAlignment="1">
      <alignment horizontal="center" vertical="center" wrapText="1"/>
    </xf>
    <xf numFmtId="0" fontId="7" fillId="5" borderId="10" xfId="3" applyFill="1" applyBorder="1" applyAlignment="1">
      <alignment horizontal="center" vertical="center" wrapText="1"/>
    </xf>
    <xf numFmtId="49" fontId="5" fillId="5" borderId="17" xfId="2" applyNumberFormat="1" applyFont="1" applyFill="1" applyBorder="1" applyAlignment="1">
      <alignment horizontal="center" vertical="center" wrapText="1"/>
    </xf>
    <xf numFmtId="49" fontId="5" fillId="5" borderId="10" xfId="2" applyNumberFormat="1" applyFont="1" applyFill="1" applyBorder="1" applyAlignment="1">
      <alignment horizontal="center" vertical="center" wrapText="1"/>
    </xf>
    <xf numFmtId="49" fontId="6" fillId="5" borderId="17" xfId="2" applyNumberFormat="1" applyFont="1" applyFill="1" applyBorder="1" applyAlignment="1">
      <alignment horizontal="center" vertical="center" wrapText="1"/>
    </xf>
    <xf numFmtId="49" fontId="6" fillId="5" borderId="10" xfId="2" applyNumberFormat="1" applyFont="1" applyFill="1" applyBorder="1" applyAlignment="1">
      <alignment horizontal="center" vertical="center" wrapText="1"/>
    </xf>
    <xf numFmtId="49" fontId="7" fillId="5" borderId="17" xfId="3" applyNumberFormat="1" applyFill="1" applyBorder="1" applyAlignment="1">
      <alignment horizontal="center" vertical="center" wrapText="1"/>
    </xf>
    <xf numFmtId="49" fontId="7" fillId="5" borderId="10" xfId="3" applyNumberFormat="1" applyFill="1" applyBorder="1" applyAlignment="1">
      <alignment horizontal="center" vertical="center" wrapText="1"/>
    </xf>
    <xf numFmtId="49" fontId="5" fillId="5" borderId="11" xfId="2" applyNumberFormat="1" applyFont="1" applyFill="1" applyBorder="1" applyAlignment="1">
      <alignment horizontal="center" vertical="center" wrapText="1"/>
    </xf>
    <xf numFmtId="49" fontId="6" fillId="5" borderId="11" xfId="2" applyNumberFormat="1" applyFont="1" applyFill="1" applyBorder="1" applyAlignment="1">
      <alignment horizontal="center" vertical="center" wrapText="1"/>
    </xf>
    <xf numFmtId="49" fontId="13" fillId="5" borderId="11" xfId="2" applyNumberFormat="1" applyFont="1" applyFill="1" applyBorder="1" applyAlignment="1">
      <alignment horizontal="center" vertical="center" wrapText="1"/>
    </xf>
    <xf numFmtId="49" fontId="13" fillId="5" borderId="10" xfId="2" applyNumberFormat="1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/>
    </xf>
    <xf numFmtId="49" fontId="5" fillId="5" borderId="13" xfId="2" applyNumberFormat="1" applyFont="1" applyFill="1" applyBorder="1" applyAlignment="1">
      <alignment horizontal="center" vertical="center" wrapText="1"/>
    </xf>
    <xf numFmtId="49" fontId="6" fillId="5" borderId="13" xfId="2" applyNumberFormat="1" applyFont="1" applyFill="1" applyBorder="1" applyAlignment="1">
      <alignment horizontal="center" vertical="center" wrapText="1"/>
    </xf>
    <xf numFmtId="49" fontId="7" fillId="5" borderId="13" xfId="3" applyNumberFormat="1" applyFill="1" applyBorder="1" applyAlignment="1">
      <alignment horizontal="center" vertical="center" wrapText="1"/>
    </xf>
    <xf numFmtId="4" fontId="6" fillId="5" borderId="13" xfId="2" applyNumberFormat="1" applyFont="1" applyFill="1" applyBorder="1" applyAlignment="1">
      <alignment horizontal="center" vertical="center" wrapText="1"/>
    </xf>
    <xf numFmtId="49" fontId="7" fillId="5" borderId="11" xfId="3" applyNumberForma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horizontal="center" vertical="center" wrapText="1"/>
    </xf>
    <xf numFmtId="0" fontId="7" fillId="5" borderId="13" xfId="3" applyFill="1" applyBorder="1" applyAlignment="1">
      <alignment horizontal="center" vertical="center" wrapText="1"/>
    </xf>
    <xf numFmtId="0" fontId="7" fillId="0" borderId="17" xfId="3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4" fillId="5" borderId="17" xfId="2" applyNumberFormat="1" applyFont="1" applyFill="1" applyBorder="1" applyAlignment="1">
      <alignment horizontal="center" vertical="center" wrapText="1"/>
    </xf>
    <xf numFmtId="4" fontId="4" fillId="5" borderId="11" xfId="2" applyNumberFormat="1" applyFont="1" applyFill="1" applyBorder="1" applyAlignment="1">
      <alignment horizontal="center" vertical="center" wrapText="1"/>
    </xf>
    <xf numFmtId="4" fontId="4" fillId="5" borderId="10" xfId="2" applyNumberFormat="1" applyFont="1" applyFill="1" applyBorder="1" applyAlignment="1">
      <alignment horizontal="center" vertical="center" wrapText="1"/>
    </xf>
    <xf numFmtId="4" fontId="6" fillId="5" borderId="24" xfId="2" applyNumberFormat="1" applyFont="1" applyFill="1" applyBorder="1" applyAlignment="1">
      <alignment horizontal="center" vertical="center" wrapText="1"/>
    </xf>
    <xf numFmtId="4" fontId="6" fillId="5" borderId="12" xfId="2" applyNumberFormat="1" applyFont="1" applyFill="1" applyBorder="1" applyAlignment="1">
      <alignment horizontal="center" vertical="center" wrapText="1"/>
    </xf>
    <xf numFmtId="4" fontId="6" fillId="5" borderId="22" xfId="2" applyNumberFormat="1" applyFont="1" applyFill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center" vertical="center"/>
    </xf>
    <xf numFmtId="4" fontId="4" fillId="5" borderId="10" xfId="0" applyNumberFormat="1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 wrapText="1"/>
    </xf>
    <xf numFmtId="0" fontId="7" fillId="5" borderId="26" xfId="3" applyFill="1" applyBorder="1" applyAlignment="1">
      <alignment horizontal="center" vertical="center" wrapText="1"/>
    </xf>
    <xf numFmtId="0" fontId="7" fillId="5" borderId="28" xfId="3" applyFill="1" applyBorder="1" applyAlignment="1">
      <alignment horizontal="center" vertical="center" wrapText="1"/>
    </xf>
    <xf numFmtId="0" fontId="7" fillId="5" borderId="25" xfId="3" applyFill="1" applyBorder="1" applyAlignment="1">
      <alignment horizontal="center" vertical="center" wrapText="1"/>
    </xf>
    <xf numFmtId="0" fontId="0" fillId="5" borderId="17" xfId="2" applyFont="1" applyFill="1" applyBorder="1" applyAlignment="1">
      <alignment horizontal="center" vertical="center" wrapText="1"/>
    </xf>
    <xf numFmtId="0" fontId="0" fillId="5" borderId="11" xfId="2" applyFont="1" applyFill="1" applyBorder="1" applyAlignment="1">
      <alignment horizontal="center" vertical="center" wrapText="1"/>
    </xf>
    <xf numFmtId="0" fontId="0" fillId="5" borderId="10" xfId="2" applyFont="1" applyFill="1" applyBorder="1" applyAlignment="1">
      <alignment horizontal="center" vertical="center" wrapText="1"/>
    </xf>
    <xf numFmtId="0" fontId="4" fillId="5" borderId="17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7" fillId="0" borderId="17" xfId="3" applyFill="1" applyBorder="1" applyAlignment="1" applyProtection="1">
      <alignment horizontal="center" vertical="center" wrapText="1"/>
    </xf>
    <xf numFmtId="0" fontId="7" fillId="0" borderId="11" xfId="3" applyFill="1" applyBorder="1" applyAlignment="1" applyProtection="1">
      <alignment horizontal="center" vertical="center" wrapText="1"/>
    </xf>
    <xf numFmtId="0" fontId="7" fillId="0" borderId="10" xfId="3" applyFill="1" applyBorder="1" applyAlignment="1" applyProtection="1">
      <alignment horizontal="center" vertical="center" wrapText="1"/>
    </xf>
    <xf numFmtId="0" fontId="6" fillId="5" borderId="17" xfId="2" applyNumberFormat="1" applyFont="1" applyFill="1" applyBorder="1" applyAlignment="1">
      <alignment horizontal="center" vertical="center" wrapText="1"/>
    </xf>
    <xf numFmtId="0" fontId="6" fillId="5" borderId="11" xfId="2" applyNumberFormat="1" applyFont="1" applyFill="1" applyBorder="1" applyAlignment="1">
      <alignment horizontal="center" vertical="center" wrapText="1"/>
    </xf>
    <xf numFmtId="0" fontId="6" fillId="5" borderId="10" xfId="2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center" vertical="center"/>
    </xf>
    <xf numFmtId="0" fontId="6" fillId="5" borderId="11" xfId="2" applyFont="1" applyFill="1" applyBorder="1" applyAlignment="1">
      <alignment horizontal="center" vertical="center"/>
    </xf>
    <xf numFmtId="4" fontId="6" fillId="0" borderId="24" xfId="2" applyNumberFormat="1" applyFont="1" applyFill="1" applyBorder="1" applyAlignment="1">
      <alignment horizontal="center" vertical="center" wrapText="1"/>
    </xf>
    <xf numFmtId="4" fontId="6" fillId="0" borderId="1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7">
    <cellStyle name="Bad" xfId="1" builtinId="27"/>
    <cellStyle name="Hyperlink" xfId="3" builtinId="8"/>
    <cellStyle name="Hyperlink 2" xfId="5"/>
    <cellStyle name="Hyperlink 3" xfId="6"/>
    <cellStyle name="Input" xfId="2" builtinId="20"/>
    <cellStyle name="Normal" xfId="0" builtinId="0"/>
    <cellStyle name="Normal 1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isa.popa/Downloads/Rap%20Selectie%20SDL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INetCache/IE/Y5TIVLUT/CALENDAR%20APELURI%20DE%20%20SELECTIE%20luna%20%20sept%2001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port selectie"/>
      <sheetName val="SDL care nu intra la calitate"/>
      <sheetName val="calcul UB"/>
    </sheetNames>
    <sheetDataSet>
      <sheetData sheetId="0" refreshError="1">
        <row r="23">
          <cell r="AG23">
            <v>3287192.31</v>
          </cell>
        </row>
        <row r="24">
          <cell r="AG24">
            <v>2670329.31</v>
          </cell>
        </row>
        <row r="25">
          <cell r="AG25">
            <v>2889185.31</v>
          </cell>
        </row>
        <row r="26">
          <cell r="AG26">
            <v>2136302.31</v>
          </cell>
        </row>
        <row r="28">
          <cell r="AG28">
            <v>2574768.31</v>
          </cell>
        </row>
        <row r="29">
          <cell r="AG29">
            <v>3642429.31</v>
          </cell>
        </row>
        <row r="30">
          <cell r="AG30">
            <v>2841524.31</v>
          </cell>
        </row>
        <row r="31">
          <cell r="AG31">
            <v>2647974.31</v>
          </cell>
        </row>
        <row r="32">
          <cell r="AG32">
            <v>3281987.31</v>
          </cell>
        </row>
        <row r="33">
          <cell r="AG33">
            <v>3106684.31</v>
          </cell>
        </row>
        <row r="35">
          <cell r="AG35">
            <v>3613253.19</v>
          </cell>
        </row>
        <row r="36">
          <cell r="AG36">
            <v>1564642.31</v>
          </cell>
        </row>
        <row r="37">
          <cell r="AG37">
            <v>3988260.59</v>
          </cell>
        </row>
        <row r="46">
          <cell r="AG46">
            <v>3177550.31</v>
          </cell>
        </row>
        <row r="47">
          <cell r="AG47">
            <v>2533130.31</v>
          </cell>
        </row>
        <row r="49">
          <cell r="AG49">
            <v>2904515.31</v>
          </cell>
        </row>
        <row r="50">
          <cell r="AG50">
            <v>3250573.31</v>
          </cell>
        </row>
        <row r="51">
          <cell r="AG51">
            <v>3123690.31</v>
          </cell>
        </row>
        <row r="52">
          <cell r="AG52">
            <v>2179314.31</v>
          </cell>
        </row>
        <row r="53">
          <cell r="AG53">
            <v>2516614.31</v>
          </cell>
        </row>
        <row r="54">
          <cell r="AG54">
            <v>2548327.0700000003</v>
          </cell>
        </row>
        <row r="55">
          <cell r="AG55">
            <v>1614741.31</v>
          </cell>
        </row>
        <row r="56">
          <cell r="AG56">
            <v>1092982.31</v>
          </cell>
        </row>
        <row r="57">
          <cell r="AG57">
            <v>2712110.31</v>
          </cell>
        </row>
        <row r="58">
          <cell r="AG58">
            <v>2046381.31</v>
          </cell>
        </row>
        <row r="59">
          <cell r="AG59">
            <v>1905080.31</v>
          </cell>
        </row>
        <row r="60">
          <cell r="AG60">
            <v>2157948.31</v>
          </cell>
        </row>
        <row r="61">
          <cell r="AG61">
            <v>1303347.31</v>
          </cell>
        </row>
        <row r="62">
          <cell r="AG62">
            <v>1462838.31</v>
          </cell>
        </row>
        <row r="63">
          <cell r="AG63">
            <v>3192627.31</v>
          </cell>
        </row>
        <row r="65">
          <cell r="AG65">
            <v>1909436.31</v>
          </cell>
        </row>
        <row r="66">
          <cell r="AG66">
            <v>1908747.31</v>
          </cell>
        </row>
        <row r="67">
          <cell r="AG67">
            <v>1912349.31</v>
          </cell>
        </row>
        <row r="68">
          <cell r="AG68">
            <v>1216716.31</v>
          </cell>
        </row>
        <row r="69">
          <cell r="AG69">
            <v>1961823.81</v>
          </cell>
        </row>
        <row r="70">
          <cell r="AG70">
            <v>2023196.31</v>
          </cell>
        </row>
        <row r="71">
          <cell r="AG71">
            <v>1908159.31</v>
          </cell>
        </row>
        <row r="73">
          <cell r="AG73">
            <v>3965733.31</v>
          </cell>
        </row>
        <row r="74">
          <cell r="AG74">
            <v>3136716.31</v>
          </cell>
        </row>
        <row r="75">
          <cell r="AG75">
            <v>2583969.31</v>
          </cell>
        </row>
        <row r="76">
          <cell r="AG76">
            <v>2255273.2199999997</v>
          </cell>
        </row>
        <row r="77">
          <cell r="AG77">
            <v>4842354.1500000004</v>
          </cell>
        </row>
        <row r="78">
          <cell r="AG78">
            <v>3051844.31</v>
          </cell>
        </row>
        <row r="79">
          <cell r="AG79">
            <v>2339040.31</v>
          </cell>
        </row>
        <row r="80">
          <cell r="AG80">
            <v>1937245.22</v>
          </cell>
        </row>
        <row r="81">
          <cell r="AG81">
            <v>1792976.31</v>
          </cell>
        </row>
        <row r="82">
          <cell r="AG82">
            <v>3150594.14</v>
          </cell>
        </row>
        <row r="83">
          <cell r="AG83">
            <v>2357146.31</v>
          </cell>
        </row>
        <row r="84">
          <cell r="AG84">
            <v>2247487.31</v>
          </cell>
        </row>
        <row r="85">
          <cell r="AG85">
            <v>2048701.31</v>
          </cell>
        </row>
        <row r="86">
          <cell r="AG86">
            <v>1801134.31</v>
          </cell>
        </row>
        <row r="87">
          <cell r="AG87">
            <v>1446893.31</v>
          </cell>
        </row>
        <row r="88">
          <cell r="AG88">
            <v>2000571.79</v>
          </cell>
        </row>
        <row r="89">
          <cell r="AG89">
            <v>3009155.18</v>
          </cell>
        </row>
        <row r="90">
          <cell r="AG90">
            <v>2098026.31</v>
          </cell>
        </row>
        <row r="91">
          <cell r="AG91">
            <v>2035485.31</v>
          </cell>
        </row>
        <row r="92">
          <cell r="AG92">
            <v>2808094.966</v>
          </cell>
        </row>
        <row r="93">
          <cell r="AG93">
            <v>2518212.31</v>
          </cell>
        </row>
        <row r="94">
          <cell r="AG94">
            <v>2598678.31</v>
          </cell>
        </row>
        <row r="95">
          <cell r="AG95">
            <v>2702208.6100000003</v>
          </cell>
        </row>
        <row r="96">
          <cell r="AG96">
            <v>1220776.31</v>
          </cell>
        </row>
        <row r="97">
          <cell r="AG97">
            <v>1863381.31</v>
          </cell>
        </row>
        <row r="98">
          <cell r="AG98">
            <v>2332473.31</v>
          </cell>
        </row>
        <row r="99">
          <cell r="AG99">
            <v>1323179.31</v>
          </cell>
        </row>
        <row r="100">
          <cell r="AG100">
            <v>2066310.31</v>
          </cell>
        </row>
        <row r="101">
          <cell r="AG101">
            <v>2507892.1140000001</v>
          </cell>
        </row>
        <row r="102">
          <cell r="AG102">
            <v>2355568.23</v>
          </cell>
        </row>
        <row r="103">
          <cell r="AG103">
            <v>2078327.71</v>
          </cell>
        </row>
        <row r="104">
          <cell r="AG104">
            <v>1921219.09</v>
          </cell>
        </row>
        <row r="105">
          <cell r="AG105">
            <v>2787598.31</v>
          </cell>
        </row>
        <row r="109">
          <cell r="AG109">
            <v>1626079.11</v>
          </cell>
        </row>
        <row r="110">
          <cell r="AG110">
            <v>2217628.31</v>
          </cell>
        </row>
        <row r="112">
          <cell r="AG112">
            <v>1970462.31</v>
          </cell>
        </row>
        <row r="113">
          <cell r="AG113">
            <v>2306825.41</v>
          </cell>
        </row>
        <row r="115">
          <cell r="AG115">
            <v>2801842.31</v>
          </cell>
        </row>
        <row r="116">
          <cell r="AG116">
            <v>2359681.94</v>
          </cell>
        </row>
        <row r="117">
          <cell r="AG117">
            <v>1710293</v>
          </cell>
        </row>
        <row r="118">
          <cell r="AG118">
            <v>1636661.31</v>
          </cell>
        </row>
        <row r="119">
          <cell r="AG119">
            <v>1636068.31</v>
          </cell>
        </row>
        <row r="120">
          <cell r="AG120">
            <v>1477285.31</v>
          </cell>
        </row>
        <row r="121">
          <cell r="AG121">
            <v>1283549.31</v>
          </cell>
        </row>
        <row r="122">
          <cell r="AG122">
            <v>2966758.31</v>
          </cell>
        </row>
        <row r="123">
          <cell r="AG123">
            <v>1397472.31</v>
          </cell>
        </row>
        <row r="124">
          <cell r="AG124">
            <v>2363220.31</v>
          </cell>
        </row>
        <row r="125">
          <cell r="AG125">
            <v>1214296.31</v>
          </cell>
        </row>
        <row r="126">
          <cell r="AG126">
            <v>2646154.31</v>
          </cell>
        </row>
        <row r="127">
          <cell r="AG127">
            <v>3351771.31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LENDAR TOATE GAL-urile"/>
      <sheetName val="Sheet1"/>
    </sheetNames>
    <sheetDataSet>
      <sheetData sheetId="0" refreshError="1">
        <row r="451">
          <cell r="E451" t="str">
            <v>www.galtaragugulanilor.ro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al-dealurilesultanului.ro/" TargetMode="External"/><Relationship Id="rId21" Type="http://schemas.openxmlformats.org/officeDocument/2006/relationships/hyperlink" Target="http://www.galialomitadejos.ro/" TargetMode="External"/><Relationship Id="rId42" Type="http://schemas.openxmlformats.org/officeDocument/2006/relationships/hyperlink" Target="http://www.gal-clisuradunarii.ro/" TargetMode="External"/><Relationship Id="rId47" Type="http://schemas.openxmlformats.org/officeDocument/2006/relationships/hyperlink" Target="http://www.galconfluentemoldave.ro/" TargetMode="External"/><Relationship Id="rId63" Type="http://schemas.openxmlformats.org/officeDocument/2006/relationships/hyperlink" Target="http://www.galcodrumoma.ro/" TargetMode="External"/><Relationship Id="rId68" Type="http://schemas.openxmlformats.org/officeDocument/2006/relationships/hyperlink" Target="http://www.galbn.ro/" TargetMode="External"/><Relationship Id="rId84" Type="http://schemas.openxmlformats.org/officeDocument/2006/relationships/hyperlink" Target="http://www.galvaleaslanicului.ro/" TargetMode="External"/><Relationship Id="rId89" Type="http://schemas.openxmlformats.org/officeDocument/2006/relationships/hyperlink" Target="http://www.galtecuci.ro/" TargetMode="External"/><Relationship Id="rId112" Type="http://schemas.openxmlformats.org/officeDocument/2006/relationships/hyperlink" Target="http://gal-dsgh.ro/" TargetMode="External"/><Relationship Id="rId2" Type="http://schemas.openxmlformats.org/officeDocument/2006/relationships/hyperlink" Target="http://www.galsegarcea.ro/" TargetMode="External"/><Relationship Id="rId16" Type="http://schemas.openxmlformats.org/officeDocument/2006/relationships/hyperlink" Target="http://www.drumulcarelor.ro/" TargetMode="External"/><Relationship Id="rId29" Type="http://schemas.openxmlformats.org/officeDocument/2006/relationships/hyperlink" Target="http://www.galsomestransilvan.ro/" TargetMode="External"/><Relationship Id="rId107" Type="http://schemas.openxmlformats.org/officeDocument/2006/relationships/hyperlink" Target="https://gal-caras-timis.ro/" TargetMode="External"/><Relationship Id="rId11" Type="http://schemas.openxmlformats.org/officeDocument/2006/relationships/hyperlink" Target="http://www.colinele-moldovei.ro/" TargetMode="External"/><Relationship Id="rId24" Type="http://schemas.openxmlformats.org/officeDocument/2006/relationships/hyperlink" Target="http://www.galvlascadenord.ro/" TargetMode="External"/><Relationship Id="rId32" Type="http://schemas.openxmlformats.org/officeDocument/2006/relationships/hyperlink" Target="http://www.galcampiatransilvaniei.ro/" TargetMode="External"/><Relationship Id="rId37" Type="http://schemas.openxmlformats.org/officeDocument/2006/relationships/hyperlink" Target="http://www.galconstantasud.ro/" TargetMode="External"/><Relationship Id="rId40" Type="http://schemas.openxmlformats.org/officeDocument/2006/relationships/hyperlink" Target="http://www.angustia.ro/" TargetMode="External"/><Relationship Id="rId45" Type="http://schemas.openxmlformats.org/officeDocument/2006/relationships/hyperlink" Target="http://www.baraganse.ro/" TargetMode="External"/><Relationship Id="rId53" Type="http://schemas.openxmlformats.org/officeDocument/2006/relationships/hyperlink" Target="http://www.tarasecaselor.ro/" TargetMode="External"/><Relationship Id="rId58" Type="http://schemas.openxmlformats.org/officeDocument/2006/relationships/hyperlink" Target="http://www.galcolineletutovei.ro/" TargetMode="External"/><Relationship Id="rId66" Type="http://schemas.openxmlformats.org/officeDocument/2006/relationships/hyperlink" Target="http://www.taranasaudului.ro/" TargetMode="External"/><Relationship Id="rId74" Type="http://schemas.openxmlformats.org/officeDocument/2006/relationships/hyperlink" Target="http://www.galmvs.ro/" TargetMode="External"/><Relationship Id="rId79" Type="http://schemas.openxmlformats.org/officeDocument/2006/relationships/hyperlink" Target="http://www.galcrivatuldesud-est.ro/" TargetMode="External"/><Relationship Id="rId87" Type="http://schemas.openxmlformats.org/officeDocument/2006/relationships/hyperlink" Target="http://www.galdbsv.ro/" TargetMode="External"/><Relationship Id="rId102" Type="http://schemas.openxmlformats.org/officeDocument/2006/relationships/hyperlink" Target="http://www.agal.ro/gal-asociatia-pentru-dezvoltarea-rurala-giurgiu-nord" TargetMode="External"/><Relationship Id="rId110" Type="http://schemas.openxmlformats.org/officeDocument/2006/relationships/hyperlink" Target="http://galvaleavelj.ro/" TargetMode="External"/><Relationship Id="rId5" Type="http://schemas.openxmlformats.org/officeDocument/2006/relationships/hyperlink" Target="http://www.galcolineleolteniei.ro/" TargetMode="External"/><Relationship Id="rId61" Type="http://schemas.openxmlformats.org/officeDocument/2006/relationships/hyperlink" Target="http://www.gal-valea-trotusului.ro/" TargetMode="External"/><Relationship Id="rId82" Type="http://schemas.openxmlformats.org/officeDocument/2006/relationships/hyperlink" Target="http://www.galbuzauprahova.ro/" TargetMode="External"/><Relationship Id="rId90" Type="http://schemas.openxmlformats.org/officeDocument/2006/relationships/hyperlink" Target="http://www.gal-covurlui.ro/" TargetMode="External"/><Relationship Id="rId95" Type="http://schemas.openxmlformats.org/officeDocument/2006/relationships/hyperlink" Target="http://www.galgiurgiuest.ro/" TargetMode="External"/><Relationship Id="rId19" Type="http://schemas.openxmlformats.org/officeDocument/2006/relationships/hyperlink" Target="http://www.gal-tam.ro/" TargetMode="External"/><Relationship Id="rId14" Type="http://schemas.openxmlformats.org/officeDocument/2006/relationships/hyperlink" Target="http://www.galtinutulverde.ro/" TargetMode="External"/><Relationship Id="rId22" Type="http://schemas.openxmlformats.org/officeDocument/2006/relationships/hyperlink" Target="http://www.valeaialomiteigal.ro/" TargetMode="External"/><Relationship Id="rId27" Type="http://schemas.openxmlformats.org/officeDocument/2006/relationships/hyperlink" Target="http://www.gal-titu.ro/" TargetMode="External"/><Relationship Id="rId30" Type="http://schemas.openxmlformats.org/officeDocument/2006/relationships/hyperlink" Target="http://www.napocaporolissum.ro/" TargetMode="External"/><Relationship Id="rId35" Type="http://schemas.openxmlformats.org/officeDocument/2006/relationships/hyperlink" Target="http://www.galdc.ro/" TargetMode="External"/><Relationship Id="rId43" Type="http://schemas.openxmlformats.org/officeDocument/2006/relationships/hyperlink" Target="http://www.poartaalmajului.ro/" TargetMode="External"/><Relationship Id="rId48" Type="http://schemas.openxmlformats.org/officeDocument/2006/relationships/hyperlink" Target="http://www.galvaleamuntelui.ro/" TargetMode="External"/><Relationship Id="rId56" Type="http://schemas.openxmlformats.org/officeDocument/2006/relationships/hyperlink" Target="http://www.galluncamuresuluidejos.ro/" TargetMode="External"/><Relationship Id="rId64" Type="http://schemas.openxmlformats.org/officeDocument/2006/relationships/hyperlink" Target="http://www.galpadureacraiului.ro/" TargetMode="External"/><Relationship Id="rId69" Type="http://schemas.openxmlformats.org/officeDocument/2006/relationships/hyperlink" Target="http://www.birgau-calimani.ro/" TargetMode="External"/><Relationship Id="rId77" Type="http://schemas.openxmlformats.org/officeDocument/2006/relationships/hyperlink" Target="http://www.galecb.ro/" TargetMode="External"/><Relationship Id="rId100" Type="http://schemas.openxmlformats.org/officeDocument/2006/relationships/hyperlink" Target="http://www.gal-mvc.ro/" TargetMode="External"/><Relationship Id="rId105" Type="http://schemas.openxmlformats.org/officeDocument/2006/relationships/hyperlink" Target="http://galdc.ro/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http://www.jiuromanati.ro/" TargetMode="External"/><Relationship Id="rId51" Type="http://schemas.openxmlformats.org/officeDocument/2006/relationships/hyperlink" Target="http://www.galdrumuliancului.ro/" TargetMode="External"/><Relationship Id="rId72" Type="http://schemas.openxmlformats.org/officeDocument/2006/relationships/hyperlink" Target="http://www.galtranscarpatica.ro/" TargetMode="External"/><Relationship Id="rId80" Type="http://schemas.openxmlformats.org/officeDocument/2006/relationships/hyperlink" Target="http://www.galvaleacilnaului.ro/" TargetMode="External"/><Relationship Id="rId85" Type="http://schemas.openxmlformats.org/officeDocument/2006/relationships/hyperlink" Target="http://www.gallidercluj.ro/" TargetMode="External"/><Relationship Id="rId93" Type="http://schemas.openxmlformats.org/officeDocument/2006/relationships/hyperlink" Target="http://www.adrgiurgiu.ro/" TargetMode="External"/><Relationship Id="rId98" Type="http://schemas.openxmlformats.org/officeDocument/2006/relationships/hyperlink" Target="http://www.galcampiabrailei.ro/" TargetMode="External"/><Relationship Id="rId3" Type="http://schemas.openxmlformats.org/officeDocument/2006/relationships/hyperlink" Target="http://www.galluncajiului.ro/" TargetMode="External"/><Relationship Id="rId12" Type="http://schemas.openxmlformats.org/officeDocument/2006/relationships/hyperlink" Target="http://www.codriidearama.eu/" TargetMode="External"/><Relationship Id="rId17" Type="http://schemas.openxmlformats.org/officeDocument/2006/relationships/hyperlink" Target="http://www.mlam.ro/" TargetMode="External"/><Relationship Id="rId25" Type="http://schemas.openxmlformats.org/officeDocument/2006/relationships/hyperlink" Target="http://www.galarcultargovistei@yahoo.ro/" TargetMode="External"/><Relationship Id="rId33" Type="http://schemas.openxmlformats.org/officeDocument/2006/relationships/hyperlink" Target="http://www.galpa.ro/" TargetMode="External"/><Relationship Id="rId38" Type="http://schemas.openxmlformats.org/officeDocument/2006/relationships/hyperlink" Target="http://www.galdobrogeasv.ro/" TargetMode="External"/><Relationship Id="rId46" Type="http://schemas.openxmlformats.org/officeDocument/2006/relationships/hyperlink" Target="http://www.valeamostistei.ro/" TargetMode="External"/><Relationship Id="rId59" Type="http://schemas.openxmlformats.org/officeDocument/2006/relationships/hyperlink" Target="http://www.galulmusmontana.ro/" TargetMode="External"/><Relationship Id="rId67" Type="http://schemas.openxmlformats.org/officeDocument/2006/relationships/hyperlink" Target="http://www.galtinutulhaiducilor.ro/" TargetMode="External"/><Relationship Id="rId103" Type="http://schemas.openxmlformats.org/officeDocument/2006/relationships/hyperlink" Target="http://www.galtecuci.ro/" TargetMode="External"/><Relationship Id="rId108" Type="http://schemas.openxmlformats.org/officeDocument/2006/relationships/hyperlink" Target="http://www.agal.ro/gal-calugara" TargetMode="External"/><Relationship Id="rId20" Type="http://schemas.openxmlformats.org/officeDocument/2006/relationships/hyperlink" Target="http://www.gal-tinutulposadelor.ro/" TargetMode="External"/><Relationship Id="rId41" Type="http://schemas.openxmlformats.org/officeDocument/2006/relationships/hyperlink" Target="http://www.galprogressio.ro/" TargetMode="External"/><Relationship Id="rId54" Type="http://schemas.openxmlformats.org/officeDocument/2006/relationships/hyperlink" Target="http://www.galariesulmare.ro/" TargetMode="External"/><Relationship Id="rId62" Type="http://schemas.openxmlformats.org/officeDocument/2006/relationships/hyperlink" Target="http://www.galbihor.ro/" TargetMode="External"/><Relationship Id="rId70" Type="http://schemas.openxmlformats.org/officeDocument/2006/relationships/hyperlink" Target="http://www.galatbn.ro/" TargetMode="External"/><Relationship Id="rId75" Type="http://schemas.openxmlformats.org/officeDocument/2006/relationships/hyperlink" Target="http://www.curburacarpatilor.ro/" TargetMode="External"/><Relationship Id="rId83" Type="http://schemas.openxmlformats.org/officeDocument/2006/relationships/hyperlink" Target="http://www.galcb.ro/" TargetMode="External"/><Relationship Id="rId88" Type="http://schemas.openxmlformats.org/officeDocument/2006/relationships/hyperlink" Target="http://www.galluncajoasaasiretului.ro/" TargetMode="External"/><Relationship Id="rId91" Type="http://schemas.openxmlformats.org/officeDocument/2006/relationships/hyperlink" Target="http://www.galeg1863.ro/" TargetMode="External"/><Relationship Id="rId96" Type="http://schemas.openxmlformats.org/officeDocument/2006/relationships/hyperlink" Target="http://www.galcheilesohodolului.ro/" TargetMode="External"/><Relationship Id="rId111" Type="http://schemas.openxmlformats.org/officeDocument/2006/relationships/hyperlink" Target="http://gal-mvc.ro/" TargetMode="External"/><Relationship Id="rId1" Type="http://schemas.openxmlformats.org/officeDocument/2006/relationships/hyperlink" Target="http://www.calafat.org.ro/" TargetMode="External"/><Relationship Id="rId6" Type="http://schemas.openxmlformats.org/officeDocument/2006/relationships/hyperlink" Target="http://www.galvds.ro/" TargetMode="External"/><Relationship Id="rId15" Type="http://schemas.openxmlformats.org/officeDocument/2006/relationships/hyperlink" Target="http://www.galmuscel.ro/" TargetMode="External"/><Relationship Id="rId23" Type="http://schemas.openxmlformats.org/officeDocument/2006/relationships/hyperlink" Target="http://www.bucegileaota.ro/" TargetMode="External"/><Relationship Id="rId28" Type="http://schemas.openxmlformats.org/officeDocument/2006/relationships/hyperlink" Target="http://www.galcricovprovitaprahova.ro/" TargetMode="External"/><Relationship Id="rId36" Type="http://schemas.openxmlformats.org/officeDocument/2006/relationships/hyperlink" Target="http://www.galconstantacentru.ro/" TargetMode="External"/><Relationship Id="rId49" Type="http://schemas.openxmlformats.org/officeDocument/2006/relationships/hyperlink" Target="http://www.galplaiurilebistritei.ro/" TargetMode="External"/><Relationship Id="rId57" Type="http://schemas.openxmlformats.org/officeDocument/2006/relationships/hyperlink" Target="http://www.galpodgoriaminismaderat.ro/" TargetMode="External"/><Relationship Id="rId106" Type="http://schemas.openxmlformats.org/officeDocument/2006/relationships/hyperlink" Target="http://www.agal.ro/gal-somes-nadas" TargetMode="External"/><Relationship Id="rId10" Type="http://schemas.openxmlformats.org/officeDocument/2006/relationships/hyperlink" Target="http://www.codriihertei.ro/" TargetMode="External"/><Relationship Id="rId31" Type="http://schemas.openxmlformats.org/officeDocument/2006/relationships/hyperlink" Target="http://www.poartatransilvaniei.ro/" TargetMode="External"/><Relationship Id="rId44" Type="http://schemas.openxmlformats.org/officeDocument/2006/relationships/hyperlink" Target="http://www.gal-ca.ro/" TargetMode="External"/><Relationship Id="rId52" Type="http://schemas.openxmlformats.org/officeDocument/2006/relationships/hyperlink" Target="http://www.galvam.ro/" TargetMode="External"/><Relationship Id="rId60" Type="http://schemas.openxmlformats.org/officeDocument/2006/relationships/hyperlink" Target="http://www.galcetateatamasidava.ro/" TargetMode="External"/><Relationship Id="rId65" Type="http://schemas.openxmlformats.org/officeDocument/2006/relationships/hyperlink" Target="http://www.galmunteleses.ro/" TargetMode="External"/><Relationship Id="rId73" Type="http://schemas.openxmlformats.org/officeDocument/2006/relationships/hyperlink" Target="http://www.tinutulbarsei.ro/" TargetMode="External"/><Relationship Id="rId78" Type="http://schemas.openxmlformats.org/officeDocument/2006/relationships/hyperlink" Target="http://www.galvaleabuzaului.ro/" TargetMode="External"/><Relationship Id="rId81" Type="http://schemas.openxmlformats.org/officeDocument/2006/relationships/hyperlink" Target="http://www.galdrumulvinului.ro/" TargetMode="External"/><Relationship Id="rId86" Type="http://schemas.openxmlformats.org/officeDocument/2006/relationships/hyperlink" Target="http://www.ogoarelevlasiei.ro/" TargetMode="External"/><Relationship Id="rId94" Type="http://schemas.openxmlformats.org/officeDocument/2006/relationships/hyperlink" Target="http://www.galgiurgiu.ro/" TargetMode="External"/><Relationship Id="rId99" Type="http://schemas.openxmlformats.org/officeDocument/2006/relationships/hyperlink" Target="http://www.galterasabrailei.ro/" TargetMode="External"/><Relationship Id="rId101" Type="http://schemas.openxmlformats.org/officeDocument/2006/relationships/hyperlink" Target="http://www.galsudulgorjului.ro/" TargetMode="External"/><Relationship Id="rId4" Type="http://schemas.openxmlformats.org/officeDocument/2006/relationships/hyperlink" Target="http://www.campiaromanatilor.ro/" TargetMode="External"/><Relationship Id="rId9" Type="http://schemas.openxmlformats.org/officeDocument/2006/relationships/hyperlink" Target="http://www.valeasiretuluidesus.ro/" TargetMode="External"/><Relationship Id="rId13" Type="http://schemas.openxmlformats.org/officeDocument/2006/relationships/hyperlink" Target="http://www.valeabaseuluidesus.ro/" TargetMode="External"/><Relationship Id="rId18" Type="http://schemas.openxmlformats.org/officeDocument/2006/relationships/hyperlink" Target="http://www.dealurilecotmenei.ro/" TargetMode="External"/><Relationship Id="rId39" Type="http://schemas.openxmlformats.org/officeDocument/2006/relationships/hyperlink" Target="http://www.alutusregio.ro/" TargetMode="External"/><Relationship Id="rId109" Type="http://schemas.openxmlformats.org/officeDocument/2006/relationships/hyperlink" Target="http://www.agal.ro/gal-tara-beiusului" TargetMode="External"/><Relationship Id="rId34" Type="http://schemas.openxmlformats.org/officeDocument/2006/relationships/hyperlink" Target="http://www.gal-histria.ro/" TargetMode="External"/><Relationship Id="rId50" Type="http://schemas.openxmlformats.org/officeDocument/2006/relationships/hyperlink" Target="http://www.gal-mt.ro/" TargetMode="External"/><Relationship Id="rId55" Type="http://schemas.openxmlformats.org/officeDocument/2006/relationships/hyperlink" Target="http://www.galmmtmm.ro/" TargetMode="External"/><Relationship Id="rId76" Type="http://schemas.openxmlformats.org/officeDocument/2006/relationships/hyperlink" Target="http://www.campiadevest.ro/" TargetMode="External"/><Relationship Id="rId97" Type="http://schemas.openxmlformats.org/officeDocument/2006/relationships/hyperlink" Target="http://www.galadakaleh.ro/" TargetMode="External"/><Relationship Id="rId104" Type="http://schemas.openxmlformats.org/officeDocument/2006/relationships/hyperlink" Target="http://galcanaldunaremareaneagra2016.ro/ro_RO/" TargetMode="External"/><Relationship Id="rId7" Type="http://schemas.openxmlformats.org/officeDocument/2006/relationships/hyperlink" Target="http://www.galamaradiajiu.ro/" TargetMode="External"/><Relationship Id="rId71" Type="http://schemas.openxmlformats.org/officeDocument/2006/relationships/hyperlink" Target="http://www.galrtf.ro/" TargetMode="External"/><Relationship Id="rId92" Type="http://schemas.openxmlformats.org/officeDocument/2006/relationships/hyperlink" Target="http://www.galprunducomana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18"/>
  <sheetViews>
    <sheetView tabSelected="1" zoomScale="98" zoomScaleNormal="98" workbookViewId="0">
      <selection activeCell="F918" sqref="F918"/>
    </sheetView>
  </sheetViews>
  <sheetFormatPr defaultRowHeight="15"/>
  <cols>
    <col min="1" max="1" width="5.28515625" customWidth="1"/>
    <col min="2" max="2" width="11.5703125" customWidth="1"/>
    <col min="3" max="3" width="11" customWidth="1"/>
    <col min="4" max="4" width="19.42578125" customWidth="1"/>
    <col min="5" max="5" width="14" customWidth="1"/>
    <col min="6" max="6" width="18" customWidth="1"/>
    <col min="7" max="8" width="0" hidden="1" customWidth="1"/>
    <col min="9" max="9" width="10.85546875" hidden="1" customWidth="1"/>
    <col min="10" max="10" width="11.140625" hidden="1" customWidth="1"/>
    <col min="11" max="11" width="11" hidden="1" customWidth="1"/>
    <col min="12" max="13" width="0" hidden="1" customWidth="1"/>
    <col min="14" max="14" width="11.140625" customWidth="1"/>
    <col min="15" max="15" width="10.85546875" customWidth="1"/>
    <col min="16" max="16" width="10.140625" customWidth="1"/>
    <col min="17" max="17" width="10" bestFit="1" customWidth="1"/>
    <col min="18" max="18" width="11.140625" bestFit="1" customWidth="1"/>
    <col min="19" max="19" width="10" bestFit="1" customWidth="1"/>
    <col min="20" max="20" width="8.140625" customWidth="1"/>
    <col min="21" max="21" width="7" customWidth="1"/>
    <col min="23" max="23" width="10.140625" customWidth="1"/>
    <col min="24" max="24" width="9.85546875" customWidth="1"/>
    <col min="25" max="26" width="11.140625" bestFit="1" customWidth="1"/>
    <col min="27" max="27" width="11.140625" customWidth="1"/>
    <col min="30" max="30" width="11.28515625" customWidth="1"/>
    <col min="31" max="31" width="17.7109375" customWidth="1"/>
  </cols>
  <sheetData>
    <row r="1" spans="1:31">
      <c r="A1" s="182" t="s">
        <v>736</v>
      </c>
    </row>
    <row r="2" spans="1:31">
      <c r="A2" s="182" t="s">
        <v>737</v>
      </c>
    </row>
    <row r="3" spans="1:31">
      <c r="A3" s="182"/>
    </row>
    <row r="4" spans="1:31" ht="26.25">
      <c r="A4" s="176" t="s">
        <v>731</v>
      </c>
      <c r="B4" s="176"/>
      <c r="C4" s="176"/>
      <c r="D4" s="176"/>
    </row>
    <row r="5" spans="1:31" ht="15.75" thickBot="1"/>
    <row r="6" spans="1:31">
      <c r="A6" s="205" t="s">
        <v>0</v>
      </c>
      <c r="B6" s="207" t="s">
        <v>1</v>
      </c>
      <c r="C6" s="207" t="s">
        <v>2</v>
      </c>
      <c r="D6" s="209" t="s">
        <v>3</v>
      </c>
      <c r="E6" s="1"/>
      <c r="F6" s="2"/>
      <c r="G6" s="3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184" t="s">
        <v>11</v>
      </c>
      <c r="O6" s="4" t="s">
        <v>12</v>
      </c>
      <c r="P6" s="4" t="s">
        <v>13</v>
      </c>
      <c r="Q6" s="4" t="s">
        <v>14</v>
      </c>
      <c r="R6" s="4" t="s">
        <v>15</v>
      </c>
      <c r="S6" s="4" t="s">
        <v>4</v>
      </c>
      <c r="T6" s="4" t="s">
        <v>5</v>
      </c>
      <c r="U6" s="4" t="s">
        <v>6</v>
      </c>
      <c r="V6" s="4" t="s">
        <v>7</v>
      </c>
      <c r="W6" s="4" t="s">
        <v>8</v>
      </c>
      <c r="X6" s="4" t="s">
        <v>9</v>
      </c>
      <c r="Y6" s="4" t="s">
        <v>10</v>
      </c>
      <c r="Z6" s="4" t="s">
        <v>11</v>
      </c>
      <c r="AA6" s="211" t="s">
        <v>16</v>
      </c>
      <c r="AB6" s="5"/>
      <c r="AC6" s="213" t="s">
        <v>17</v>
      </c>
      <c r="AD6" s="186" t="s">
        <v>18</v>
      </c>
      <c r="AE6" s="188" t="s">
        <v>19</v>
      </c>
    </row>
    <row r="7" spans="1:31" ht="75">
      <c r="A7" s="206"/>
      <c r="B7" s="208"/>
      <c r="C7" s="208"/>
      <c r="D7" s="210"/>
      <c r="E7" s="6" t="s">
        <v>20</v>
      </c>
      <c r="F7" s="7" t="s">
        <v>21</v>
      </c>
      <c r="G7" s="8" t="s">
        <v>22</v>
      </c>
      <c r="H7" s="8" t="s">
        <v>22</v>
      </c>
      <c r="I7" s="8" t="s">
        <v>23</v>
      </c>
      <c r="J7" s="8" t="s">
        <v>23</v>
      </c>
      <c r="K7" s="8" t="s">
        <v>23</v>
      </c>
      <c r="L7" s="8" t="s">
        <v>23</v>
      </c>
      <c r="M7" s="8" t="s">
        <v>23</v>
      </c>
      <c r="N7" s="8" t="s">
        <v>23</v>
      </c>
      <c r="O7" s="8" t="s">
        <v>24</v>
      </c>
      <c r="P7" s="8" t="s">
        <v>24</v>
      </c>
      <c r="Q7" s="8" t="s">
        <v>24</v>
      </c>
      <c r="R7" s="8" t="s">
        <v>24</v>
      </c>
      <c r="S7" s="8" t="s">
        <v>24</v>
      </c>
      <c r="T7" s="8" t="s">
        <v>24</v>
      </c>
      <c r="U7" s="8" t="s">
        <v>24</v>
      </c>
      <c r="V7" s="8" t="s">
        <v>24</v>
      </c>
      <c r="W7" s="8" t="s">
        <v>24</v>
      </c>
      <c r="X7" s="8" t="s">
        <v>24</v>
      </c>
      <c r="Y7" s="8" t="s">
        <v>24</v>
      </c>
      <c r="Z7" s="8" t="s">
        <v>24</v>
      </c>
      <c r="AA7" s="212"/>
      <c r="AB7" s="9" t="s">
        <v>25</v>
      </c>
      <c r="AC7" s="214"/>
      <c r="AD7" s="187"/>
      <c r="AE7" s="189"/>
    </row>
    <row r="8" spans="1:31" hidden="1">
      <c r="A8" s="190">
        <v>1</v>
      </c>
      <c r="B8" s="193" t="s">
        <v>26</v>
      </c>
      <c r="C8" s="196" t="s">
        <v>27</v>
      </c>
      <c r="D8" s="199" t="s">
        <v>28</v>
      </c>
      <c r="E8" s="202">
        <v>2089374.31</v>
      </c>
      <c r="F8" s="10" t="s">
        <v>29</v>
      </c>
      <c r="G8" s="11"/>
      <c r="H8" s="12"/>
      <c r="I8" s="12">
        <v>140000</v>
      </c>
      <c r="J8" s="13"/>
      <c r="K8" s="12"/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>
        <v>140000</v>
      </c>
      <c r="AB8" s="14" t="s">
        <v>30</v>
      </c>
      <c r="AC8" s="15">
        <v>1</v>
      </c>
      <c r="AD8" s="16">
        <v>140000</v>
      </c>
      <c r="AE8" s="15"/>
    </row>
    <row r="9" spans="1:31" hidden="1">
      <c r="A9" s="191"/>
      <c r="B9" s="194"/>
      <c r="C9" s="197"/>
      <c r="D9" s="200"/>
      <c r="E9" s="203"/>
      <c r="F9" s="10" t="s">
        <v>31</v>
      </c>
      <c r="G9" s="11"/>
      <c r="H9" s="12"/>
      <c r="I9" s="12">
        <v>855608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>
        <v>855608</v>
      </c>
      <c r="AB9" s="14" t="s">
        <v>30</v>
      </c>
      <c r="AC9" s="15">
        <v>11</v>
      </c>
      <c r="AD9" s="16">
        <v>841650</v>
      </c>
      <c r="AE9" s="15"/>
    </row>
    <row r="10" spans="1:31" hidden="1">
      <c r="A10" s="191"/>
      <c r="B10" s="194"/>
      <c r="C10" s="197"/>
      <c r="D10" s="200"/>
      <c r="E10" s="203"/>
      <c r="F10" s="10" t="s">
        <v>32</v>
      </c>
      <c r="G10" s="11"/>
      <c r="H10" s="12"/>
      <c r="I10" s="12"/>
      <c r="J10" s="12"/>
      <c r="K10" s="12">
        <v>100000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>
        <v>100000</v>
      </c>
      <c r="AB10" s="14" t="s">
        <v>30</v>
      </c>
      <c r="AC10" s="15"/>
      <c r="AD10" s="16"/>
      <c r="AE10" s="15"/>
    </row>
    <row r="11" spans="1:31" hidden="1">
      <c r="A11" s="191"/>
      <c r="B11" s="194"/>
      <c r="C11" s="197"/>
      <c r="D11" s="200"/>
      <c r="E11" s="203"/>
      <c r="F11" s="10" t="s">
        <v>33</v>
      </c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4" t="s">
        <v>30</v>
      </c>
      <c r="AC11" s="15"/>
      <c r="AD11" s="16"/>
      <c r="AE11" s="15"/>
    </row>
    <row r="12" spans="1:31" hidden="1">
      <c r="A12" s="191"/>
      <c r="B12" s="194"/>
      <c r="C12" s="197"/>
      <c r="D12" s="200"/>
      <c r="E12" s="203"/>
      <c r="F12" s="10" t="s">
        <v>34</v>
      </c>
      <c r="G12" s="17"/>
      <c r="H12" s="12"/>
      <c r="I12" s="12"/>
      <c r="J12" s="12"/>
      <c r="K12" s="12"/>
      <c r="L12" s="12"/>
      <c r="M12" s="12"/>
      <c r="N12" s="12">
        <v>223798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>
        <v>223798</v>
      </c>
      <c r="AB12" s="14" t="s">
        <v>30</v>
      </c>
      <c r="AC12" s="15"/>
      <c r="AD12" s="16"/>
      <c r="AE12" s="15"/>
    </row>
    <row r="13" spans="1:31" hidden="1">
      <c r="A13" s="191"/>
      <c r="B13" s="194"/>
      <c r="C13" s="197"/>
      <c r="D13" s="200"/>
      <c r="E13" s="203"/>
      <c r="F13" s="10" t="s">
        <v>35</v>
      </c>
      <c r="G13" s="11"/>
      <c r="H13" s="12"/>
      <c r="I13" s="12"/>
      <c r="J13" s="12">
        <v>210000</v>
      </c>
      <c r="K13" s="12"/>
      <c r="L13" s="12">
        <v>195000</v>
      </c>
      <c r="M13" s="12"/>
      <c r="N13" s="12">
        <v>165000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>
        <v>210000</v>
      </c>
      <c r="AB13" s="14" t="s">
        <v>30</v>
      </c>
      <c r="AC13" s="15">
        <v>1</v>
      </c>
      <c r="AD13" s="16">
        <v>15000</v>
      </c>
      <c r="AE13" s="15"/>
    </row>
    <row r="14" spans="1:31" hidden="1">
      <c r="A14" s="192"/>
      <c r="B14" s="195"/>
      <c r="C14" s="198"/>
      <c r="D14" s="201"/>
      <c r="E14" s="204"/>
      <c r="F14" s="18" t="s">
        <v>36</v>
      </c>
      <c r="G14" s="19"/>
      <c r="H14" s="20"/>
      <c r="I14" s="20"/>
      <c r="J14" s="20"/>
      <c r="K14" s="20"/>
      <c r="L14" s="20"/>
      <c r="M14" s="20">
        <v>90000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>
        <v>90000</v>
      </c>
      <c r="AB14" s="14" t="s">
        <v>30</v>
      </c>
      <c r="AC14" s="15"/>
      <c r="AD14" s="16"/>
      <c r="AE14" s="15"/>
    </row>
    <row r="15" spans="1:31" hidden="1">
      <c r="A15" s="21"/>
      <c r="B15" s="22" t="s">
        <v>37</v>
      </c>
      <c r="C15" s="22"/>
      <c r="D15" s="23"/>
      <c r="E15" s="24"/>
      <c r="F15" s="25"/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>
        <f>SUM(AA8:AA14)</f>
        <v>1619406</v>
      </c>
      <c r="AB15" s="28">
        <f>AA15/E8</f>
        <v>0.77506744112307957</v>
      </c>
      <c r="AC15" s="15"/>
      <c r="AD15" s="16"/>
      <c r="AE15" s="15"/>
    </row>
    <row r="16" spans="1:31" hidden="1">
      <c r="A16" s="190">
        <v>2</v>
      </c>
      <c r="B16" s="193" t="s">
        <v>38</v>
      </c>
      <c r="C16" s="196" t="s">
        <v>39</v>
      </c>
      <c r="D16" s="199" t="s">
        <v>40</v>
      </c>
      <c r="E16" s="202">
        <v>1299415.31</v>
      </c>
      <c r="F16" s="29" t="s">
        <v>41</v>
      </c>
      <c r="G16" s="30"/>
      <c r="H16" s="31"/>
      <c r="I16" s="31"/>
      <c r="J16" s="31">
        <v>110000</v>
      </c>
      <c r="K16" s="17"/>
      <c r="L16" s="31"/>
      <c r="M16" s="31"/>
      <c r="N16" s="32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>
        <v>110000</v>
      </c>
      <c r="AB16" s="33" t="s">
        <v>30</v>
      </c>
      <c r="AC16" s="15"/>
      <c r="AD16" s="16"/>
      <c r="AE16" s="15" t="s">
        <v>42</v>
      </c>
    </row>
    <row r="17" spans="1:31" hidden="1">
      <c r="A17" s="191"/>
      <c r="B17" s="194"/>
      <c r="C17" s="197"/>
      <c r="D17" s="197"/>
      <c r="E17" s="203"/>
      <c r="F17" s="10" t="s">
        <v>43</v>
      </c>
      <c r="G17" s="11"/>
      <c r="H17" s="12"/>
      <c r="I17" s="12"/>
      <c r="J17" s="12">
        <v>438588.31</v>
      </c>
      <c r="K17" s="1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>
        <v>438588.31</v>
      </c>
      <c r="AB17" s="33" t="s">
        <v>30</v>
      </c>
      <c r="AC17" s="15"/>
      <c r="AD17" s="16"/>
      <c r="AE17" s="15"/>
    </row>
    <row r="18" spans="1:31" hidden="1">
      <c r="A18" s="191"/>
      <c r="B18" s="194"/>
      <c r="C18" s="197"/>
      <c r="D18" s="197"/>
      <c r="E18" s="203"/>
      <c r="F18" s="10" t="s">
        <v>44</v>
      </c>
      <c r="G18" s="11"/>
      <c r="H18" s="12"/>
      <c r="I18" s="12"/>
      <c r="J18" s="12"/>
      <c r="K18" s="12"/>
      <c r="L18" s="12"/>
      <c r="M18" s="12"/>
      <c r="N18" s="12">
        <v>70000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>
        <v>70000</v>
      </c>
      <c r="AB18" s="33" t="s">
        <v>30</v>
      </c>
      <c r="AC18" s="15"/>
      <c r="AD18" s="16"/>
      <c r="AE18" s="15"/>
    </row>
    <row r="19" spans="1:31" hidden="1">
      <c r="A19" s="191"/>
      <c r="B19" s="194"/>
      <c r="C19" s="197"/>
      <c r="D19" s="197"/>
      <c r="E19" s="203"/>
      <c r="F19" s="10" t="s">
        <v>45</v>
      </c>
      <c r="G19" s="11"/>
      <c r="H19" s="12"/>
      <c r="I19" s="12"/>
      <c r="J19" s="12"/>
      <c r="K19" s="12"/>
      <c r="L19" s="12"/>
      <c r="M19" s="12"/>
      <c r="N19" s="32">
        <v>22000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>
        <v>22000</v>
      </c>
      <c r="AB19" s="33" t="s">
        <v>30</v>
      </c>
      <c r="AC19" s="15"/>
      <c r="AD19" s="16"/>
      <c r="AE19" s="15"/>
    </row>
    <row r="20" spans="1:31" hidden="1">
      <c r="A20" s="191"/>
      <c r="B20" s="194"/>
      <c r="C20" s="197"/>
      <c r="D20" s="197"/>
      <c r="E20" s="203"/>
      <c r="F20" s="10" t="s">
        <v>46</v>
      </c>
      <c r="G20" s="11"/>
      <c r="H20" s="12"/>
      <c r="I20" s="12"/>
      <c r="J20" s="12"/>
      <c r="K20" s="12"/>
      <c r="L20" s="12"/>
      <c r="M20" s="31"/>
      <c r="N20" s="12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3" t="s">
        <v>30</v>
      </c>
      <c r="AC20" s="15"/>
      <c r="AD20" s="16"/>
      <c r="AE20" s="15"/>
    </row>
    <row r="21" spans="1:31" hidden="1">
      <c r="A21" s="191"/>
      <c r="B21" s="194"/>
      <c r="C21" s="197"/>
      <c r="D21" s="197"/>
      <c r="E21" s="203"/>
      <c r="F21" s="10" t="s">
        <v>47</v>
      </c>
      <c r="G21" s="11"/>
      <c r="H21" s="12"/>
      <c r="I21" s="12"/>
      <c r="J21" s="12"/>
      <c r="K21" s="12"/>
      <c r="L21" s="12"/>
      <c r="M21" s="12">
        <v>157225</v>
      </c>
      <c r="N21" s="12">
        <v>157225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>
        <v>157225</v>
      </c>
      <c r="AB21" s="33" t="s">
        <v>30</v>
      </c>
      <c r="AC21" s="15"/>
      <c r="AD21" s="16"/>
      <c r="AE21" s="15"/>
    </row>
    <row r="22" spans="1:31" hidden="1">
      <c r="A22" s="192"/>
      <c r="B22" s="195"/>
      <c r="C22" s="198"/>
      <c r="D22" s="198"/>
      <c r="E22" s="204"/>
      <c r="F22" s="34">
        <v>19.7</v>
      </c>
      <c r="G22" s="19"/>
      <c r="H22" s="20"/>
      <c r="I22" s="20"/>
      <c r="J22" s="20"/>
      <c r="K22" s="20"/>
      <c r="L22" s="20"/>
      <c r="M22" s="20">
        <v>60000</v>
      </c>
      <c r="N22" s="20">
        <v>60000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>
        <v>60000</v>
      </c>
      <c r="AB22" s="33" t="s">
        <v>30</v>
      </c>
      <c r="AC22" s="15"/>
      <c r="AD22" s="16"/>
      <c r="AE22" s="15"/>
    </row>
    <row r="23" spans="1:31" hidden="1">
      <c r="A23" s="21"/>
      <c r="B23" s="35" t="s">
        <v>37</v>
      </c>
      <c r="C23" s="22"/>
      <c r="D23" s="22"/>
      <c r="E23" s="36"/>
      <c r="F23" s="25"/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>
        <f>SUM(AA16:AA22)</f>
        <v>857813.31</v>
      </c>
      <c r="AB23" s="28">
        <f>AA23/E16</f>
        <v>0.66015330387326288</v>
      </c>
      <c r="AC23" s="15"/>
      <c r="AD23" s="16"/>
      <c r="AE23" s="15"/>
    </row>
    <row r="24" spans="1:31" hidden="1">
      <c r="A24" s="216">
        <v>3</v>
      </c>
      <c r="B24" s="219" t="s">
        <v>48</v>
      </c>
      <c r="C24" s="222" t="s">
        <v>49</v>
      </c>
      <c r="D24" s="225" t="s">
        <v>50</v>
      </c>
      <c r="E24" s="228">
        <v>2665510.31</v>
      </c>
      <c r="F24" s="37" t="s">
        <v>51</v>
      </c>
      <c r="G24" s="38"/>
      <c r="H24" s="39"/>
      <c r="I24" s="39">
        <v>1157322.46</v>
      </c>
      <c r="J24" s="39"/>
      <c r="K24" s="39"/>
      <c r="L24" s="39">
        <v>741291.46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>
        <v>1157322.46</v>
      </c>
      <c r="AB24" s="40"/>
      <c r="AC24" s="41">
        <v>5</v>
      </c>
      <c r="AD24" s="42">
        <v>416064</v>
      </c>
      <c r="AE24" s="41"/>
    </row>
    <row r="25" spans="1:31" hidden="1">
      <c r="A25" s="217"/>
      <c r="B25" s="220"/>
      <c r="C25" s="223"/>
      <c r="D25" s="226"/>
      <c r="E25" s="229"/>
      <c r="F25" s="37" t="s">
        <v>52</v>
      </c>
      <c r="G25" s="38"/>
      <c r="H25" s="39"/>
      <c r="I25" s="39"/>
      <c r="J25" s="39"/>
      <c r="K25" s="39">
        <v>423212.59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>
        <v>423212.59</v>
      </c>
      <c r="AB25" s="40"/>
      <c r="AC25" s="41"/>
      <c r="AD25" s="42"/>
      <c r="AE25" s="41"/>
    </row>
    <row r="26" spans="1:31" hidden="1">
      <c r="A26" s="217"/>
      <c r="B26" s="220"/>
      <c r="C26" s="223"/>
      <c r="D26" s="226"/>
      <c r="E26" s="229"/>
      <c r="F26" s="37" t="s">
        <v>53</v>
      </c>
      <c r="G26" s="38"/>
      <c r="H26" s="39"/>
      <c r="I26" s="39"/>
      <c r="J26" s="39"/>
      <c r="K26" s="39">
        <v>315300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>
        <v>315300</v>
      </c>
      <c r="AB26" s="40"/>
      <c r="AC26" s="41"/>
      <c r="AD26" s="42"/>
      <c r="AE26" s="41"/>
    </row>
    <row r="27" spans="1:31" hidden="1">
      <c r="A27" s="217"/>
      <c r="B27" s="220"/>
      <c r="C27" s="223"/>
      <c r="D27" s="226"/>
      <c r="E27" s="229"/>
      <c r="F27" s="37" t="s">
        <v>54</v>
      </c>
      <c r="G27" s="38"/>
      <c r="H27" s="39"/>
      <c r="I27" s="39"/>
      <c r="J27" s="39"/>
      <c r="K27" s="39">
        <v>62500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>
        <v>62500</v>
      </c>
      <c r="AB27" s="40"/>
      <c r="AC27" s="41"/>
      <c r="AD27" s="42"/>
      <c r="AE27" s="41"/>
    </row>
    <row r="28" spans="1:31" hidden="1">
      <c r="A28" s="217"/>
      <c r="B28" s="220"/>
      <c r="C28" s="223"/>
      <c r="D28" s="226"/>
      <c r="E28" s="229"/>
      <c r="F28" s="37" t="s">
        <v>55</v>
      </c>
      <c r="G28" s="38"/>
      <c r="H28" s="39"/>
      <c r="I28" s="39"/>
      <c r="J28" s="39"/>
      <c r="K28" s="39">
        <v>62500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>
        <v>62500</v>
      </c>
      <c r="AB28" s="40"/>
      <c r="AC28" s="41"/>
      <c r="AD28" s="42"/>
      <c r="AE28" s="41"/>
    </row>
    <row r="29" spans="1:31" hidden="1">
      <c r="A29" s="218"/>
      <c r="B29" s="221"/>
      <c r="C29" s="224"/>
      <c r="D29" s="227"/>
      <c r="E29" s="230"/>
      <c r="F29" s="37" t="s">
        <v>56</v>
      </c>
      <c r="G29" s="38"/>
      <c r="H29" s="39"/>
      <c r="I29" s="39">
        <v>111881.11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>
        <v>111881.11</v>
      </c>
      <c r="AB29" s="40"/>
      <c r="AC29" s="41"/>
      <c r="AD29" s="42"/>
      <c r="AE29" s="41"/>
    </row>
    <row r="30" spans="1:31" hidden="1">
      <c r="A30" s="43"/>
      <c r="B30" s="44" t="s">
        <v>37</v>
      </c>
      <c r="C30" s="44"/>
      <c r="D30" s="44"/>
      <c r="E30" s="45"/>
      <c r="F30" s="46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>
        <f>SUM(AA24:AA29)</f>
        <v>2132716.16</v>
      </c>
      <c r="AB30" s="28">
        <f>AA30/E24</f>
        <v>0.80011551709210993</v>
      </c>
      <c r="AC30" s="15"/>
      <c r="AD30" s="16"/>
      <c r="AE30" s="15"/>
    </row>
    <row r="31" spans="1:31" hidden="1">
      <c r="A31" s="190">
        <v>4</v>
      </c>
      <c r="B31" s="193" t="s">
        <v>57</v>
      </c>
      <c r="C31" s="196" t="s">
        <v>58</v>
      </c>
      <c r="D31" s="199" t="s">
        <v>59</v>
      </c>
      <c r="E31" s="202">
        <v>3173040.31</v>
      </c>
      <c r="F31" s="29" t="s">
        <v>51</v>
      </c>
      <c r="G31" s="47"/>
      <c r="H31" s="32"/>
      <c r="I31" s="32"/>
      <c r="J31" s="32"/>
      <c r="K31" s="32"/>
      <c r="L31" s="32">
        <v>1527055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>
        <v>1527055</v>
      </c>
      <c r="AB31" s="33" t="s">
        <v>30</v>
      </c>
      <c r="AC31" s="15"/>
      <c r="AD31" s="16"/>
      <c r="AE31" s="15"/>
    </row>
    <row r="32" spans="1:31" hidden="1">
      <c r="A32" s="191"/>
      <c r="B32" s="194"/>
      <c r="C32" s="197"/>
      <c r="D32" s="200"/>
      <c r="E32" s="203"/>
      <c r="F32" s="10" t="s">
        <v>52</v>
      </c>
      <c r="G32" s="11"/>
      <c r="H32" s="12"/>
      <c r="I32" s="12"/>
      <c r="J32" s="12"/>
      <c r="K32" s="12"/>
      <c r="L32" s="32"/>
      <c r="M32" s="32"/>
      <c r="N32" s="1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3" t="s">
        <v>30</v>
      </c>
      <c r="AC32" s="15"/>
      <c r="AD32" s="16"/>
      <c r="AE32" s="15"/>
    </row>
    <row r="33" spans="1:31" hidden="1">
      <c r="A33" s="191"/>
      <c r="B33" s="194"/>
      <c r="C33" s="197"/>
      <c r="D33" s="200"/>
      <c r="E33" s="203"/>
      <c r="F33" s="10" t="s">
        <v>53</v>
      </c>
      <c r="G33" s="11"/>
      <c r="H33" s="12"/>
      <c r="I33" s="12"/>
      <c r="J33" s="12"/>
      <c r="K33" s="32"/>
      <c r="L33" s="12">
        <v>381775</v>
      </c>
      <c r="M33" s="12"/>
      <c r="N33" s="1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>
        <v>381775</v>
      </c>
      <c r="AB33" s="33" t="s">
        <v>30</v>
      </c>
      <c r="AC33" s="15"/>
      <c r="AD33" s="16"/>
      <c r="AE33" s="15"/>
    </row>
    <row r="34" spans="1:31" hidden="1">
      <c r="A34" s="192"/>
      <c r="B34" s="195"/>
      <c r="C34" s="198"/>
      <c r="D34" s="201"/>
      <c r="E34" s="204"/>
      <c r="F34" s="34" t="s">
        <v>55</v>
      </c>
      <c r="G34" s="19"/>
      <c r="H34" s="20"/>
      <c r="I34" s="20"/>
      <c r="J34" s="20"/>
      <c r="K34" s="20"/>
      <c r="L34" s="20"/>
      <c r="M34" s="20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 t="s">
        <v>30</v>
      </c>
      <c r="AC34" s="15"/>
      <c r="AD34" s="16"/>
      <c r="AE34" s="15"/>
    </row>
    <row r="35" spans="1:31" hidden="1">
      <c r="A35" s="21"/>
      <c r="B35" s="35" t="s">
        <v>37</v>
      </c>
      <c r="C35" s="22"/>
      <c r="D35" s="22"/>
      <c r="E35" s="48"/>
      <c r="F35" s="25"/>
      <c r="G35" s="26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>
        <f>SUM(AA31:AA34)</f>
        <v>1908830</v>
      </c>
      <c r="AB35" s="28">
        <f>AA35/E31</f>
        <v>0.60157760807016036</v>
      </c>
      <c r="AC35" s="15"/>
      <c r="AD35" s="16"/>
      <c r="AE35" s="15"/>
    </row>
    <row r="36" spans="1:31" hidden="1">
      <c r="A36" s="190">
        <v>5</v>
      </c>
      <c r="B36" s="193" t="s">
        <v>60</v>
      </c>
      <c r="C36" s="196" t="s">
        <v>39</v>
      </c>
      <c r="D36" s="199" t="s">
        <v>61</v>
      </c>
      <c r="E36" s="202">
        <v>2802795.31</v>
      </c>
      <c r="F36" s="29" t="s">
        <v>62</v>
      </c>
      <c r="G36" s="47"/>
      <c r="H36" s="31"/>
      <c r="I36" s="31">
        <v>316813</v>
      </c>
      <c r="J36" s="32"/>
      <c r="K36" s="32"/>
      <c r="L36" s="32">
        <v>316813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>
        <v>316813</v>
      </c>
      <c r="AB36" s="33" t="s">
        <v>30</v>
      </c>
      <c r="AC36" s="15">
        <v>2</v>
      </c>
      <c r="AD36" s="16">
        <v>169800</v>
      </c>
      <c r="AE36" s="15"/>
    </row>
    <row r="37" spans="1:31" hidden="1">
      <c r="A37" s="191"/>
      <c r="B37" s="194"/>
      <c r="C37" s="197"/>
      <c r="D37" s="215"/>
      <c r="E37" s="203"/>
      <c r="F37" s="10" t="s">
        <v>63</v>
      </c>
      <c r="G37" s="11"/>
      <c r="H37" s="12"/>
      <c r="I37" s="12">
        <v>150000</v>
      </c>
      <c r="J37" s="12"/>
      <c r="K37" s="12"/>
      <c r="L37" s="12">
        <v>150000</v>
      </c>
      <c r="M37" s="12"/>
      <c r="N37" s="1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>
        <v>150000</v>
      </c>
      <c r="AB37" s="33"/>
      <c r="AC37" s="15">
        <v>2</v>
      </c>
      <c r="AD37" s="16">
        <v>30000</v>
      </c>
      <c r="AE37" s="15"/>
    </row>
    <row r="38" spans="1:31" hidden="1">
      <c r="A38" s="191"/>
      <c r="B38" s="194"/>
      <c r="C38" s="197"/>
      <c r="D38" s="215"/>
      <c r="E38" s="203"/>
      <c r="F38" s="10" t="s">
        <v>64</v>
      </c>
      <c r="G38" s="11"/>
      <c r="H38" s="12"/>
      <c r="I38" s="12">
        <v>200000</v>
      </c>
      <c r="J38" s="12"/>
      <c r="K38" s="12"/>
      <c r="L38" s="12">
        <v>200000</v>
      </c>
      <c r="M38" s="12"/>
      <c r="N38" s="1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>
        <v>200000</v>
      </c>
      <c r="AB38" s="33"/>
      <c r="AC38" s="15">
        <v>4</v>
      </c>
      <c r="AD38" s="16">
        <v>160000</v>
      </c>
      <c r="AE38" s="15"/>
    </row>
    <row r="39" spans="1:31" hidden="1">
      <c r="A39" s="191"/>
      <c r="B39" s="194"/>
      <c r="C39" s="197"/>
      <c r="D39" s="215"/>
      <c r="E39" s="203"/>
      <c r="F39" s="10" t="s">
        <v>65</v>
      </c>
      <c r="G39" s="11"/>
      <c r="H39" s="12"/>
      <c r="I39" s="12">
        <v>316813</v>
      </c>
      <c r="J39" s="12"/>
      <c r="K39" s="12"/>
      <c r="L39" s="12">
        <v>316813</v>
      </c>
      <c r="M39" s="12"/>
      <c r="N39" s="1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>
        <v>316813</v>
      </c>
      <c r="AB39" s="33"/>
      <c r="AC39" s="15">
        <v>3</v>
      </c>
      <c r="AD39" s="16">
        <v>277449</v>
      </c>
      <c r="AE39" s="15" t="s">
        <v>66</v>
      </c>
    </row>
    <row r="40" spans="1:31" hidden="1">
      <c r="A40" s="191"/>
      <c r="B40" s="194"/>
      <c r="C40" s="197"/>
      <c r="D40" s="215"/>
      <c r="E40" s="203"/>
      <c r="F40" s="34" t="s">
        <v>67</v>
      </c>
      <c r="G40" s="19"/>
      <c r="H40" s="20"/>
      <c r="I40" s="20">
        <v>528021</v>
      </c>
      <c r="J40" s="20"/>
      <c r="K40" s="20"/>
      <c r="L40" s="20">
        <v>179554</v>
      </c>
      <c r="M40" s="20"/>
      <c r="N40" s="2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>
        <v>528021</v>
      </c>
      <c r="AB40" s="33"/>
      <c r="AC40" s="15">
        <v>6</v>
      </c>
      <c r="AD40" s="16">
        <v>527957</v>
      </c>
      <c r="AE40" s="15"/>
    </row>
    <row r="41" spans="1:31" hidden="1">
      <c r="A41" s="191"/>
      <c r="B41" s="194"/>
      <c r="C41" s="197"/>
      <c r="D41" s="200"/>
      <c r="E41" s="203"/>
      <c r="F41" s="34" t="s">
        <v>68</v>
      </c>
      <c r="G41" s="19"/>
      <c r="H41" s="20"/>
      <c r="I41" s="20"/>
      <c r="J41" s="20"/>
      <c r="K41" s="20"/>
      <c r="L41" s="20"/>
      <c r="M41" s="20"/>
      <c r="N41" s="2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33" t="s">
        <v>30</v>
      </c>
      <c r="AC41" s="15"/>
      <c r="AD41" s="16"/>
      <c r="AE41" s="15"/>
    </row>
    <row r="42" spans="1:31" hidden="1">
      <c r="A42" s="191"/>
      <c r="B42" s="194"/>
      <c r="C42" s="197"/>
      <c r="D42" s="200"/>
      <c r="E42" s="203"/>
      <c r="F42" s="34" t="s">
        <v>69</v>
      </c>
      <c r="G42" s="19"/>
      <c r="H42" s="20"/>
      <c r="I42" s="20"/>
      <c r="J42" s="20"/>
      <c r="K42" s="20"/>
      <c r="L42" s="20"/>
      <c r="M42" s="20"/>
      <c r="N42" s="20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2"/>
      <c r="AB42" s="33" t="s">
        <v>30</v>
      </c>
      <c r="AC42" s="15"/>
      <c r="AD42" s="16"/>
      <c r="AE42" s="15"/>
    </row>
    <row r="43" spans="1:31" hidden="1">
      <c r="A43" s="21"/>
      <c r="B43" s="35" t="s">
        <v>37</v>
      </c>
      <c r="C43" s="22"/>
      <c r="D43" s="22"/>
      <c r="E43" s="36"/>
      <c r="F43" s="25"/>
      <c r="G43" s="26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>
        <f>SUM(AA36:AA42)</f>
        <v>1511647</v>
      </c>
      <c r="AB43" s="28">
        <f>AA43/E36</f>
        <v>0.53933549646192325</v>
      </c>
      <c r="AC43" s="15"/>
      <c r="AD43" s="16"/>
      <c r="AE43" s="15"/>
    </row>
    <row r="44" spans="1:31" hidden="1">
      <c r="A44" s="190">
        <v>6</v>
      </c>
      <c r="B44" s="193" t="s">
        <v>70</v>
      </c>
      <c r="C44" s="196" t="s">
        <v>71</v>
      </c>
      <c r="D44" s="199" t="s">
        <v>72</v>
      </c>
      <c r="E44" s="202">
        <v>1398503.31</v>
      </c>
      <c r="F44" s="29" t="s">
        <v>51</v>
      </c>
      <c r="G44" s="47"/>
      <c r="H44" s="32"/>
      <c r="I44" s="32"/>
      <c r="J44" s="32"/>
      <c r="K44" s="32"/>
      <c r="L44" s="32"/>
      <c r="M44" s="49"/>
      <c r="N44" s="32">
        <v>535173</v>
      </c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>
        <f>G44+H44+I44+J44+K44+L44+M44+N44</f>
        <v>535173</v>
      </c>
      <c r="AB44" s="33" t="s">
        <v>30</v>
      </c>
      <c r="AC44" s="15"/>
      <c r="AD44" s="16"/>
      <c r="AE44" s="15"/>
    </row>
    <row r="45" spans="1:31" hidden="1">
      <c r="A45" s="191"/>
      <c r="B45" s="194"/>
      <c r="C45" s="197"/>
      <c r="D45" s="215"/>
      <c r="E45" s="203"/>
      <c r="F45" s="10" t="s">
        <v>73</v>
      </c>
      <c r="G45" s="1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>
        <f t="shared" ref="AA45:AA46" si="0">G45+H45+I45+J45+K45+L45+M45+N45</f>
        <v>0</v>
      </c>
      <c r="AB45" s="33"/>
      <c r="AC45" s="15"/>
      <c r="AD45" s="16"/>
      <c r="AE45" s="15"/>
    </row>
    <row r="46" spans="1:31" hidden="1">
      <c r="A46" s="192"/>
      <c r="B46" s="195"/>
      <c r="C46" s="198"/>
      <c r="D46" s="198"/>
      <c r="E46" s="204"/>
      <c r="F46" s="10" t="s">
        <v>74</v>
      </c>
      <c r="G46" s="11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>
        <f t="shared" si="0"/>
        <v>0</v>
      </c>
      <c r="AB46" s="33" t="s">
        <v>30</v>
      </c>
      <c r="AC46" s="15"/>
      <c r="AD46" s="16"/>
      <c r="AE46" s="15"/>
    </row>
    <row r="47" spans="1:31" hidden="1">
      <c r="A47" s="50"/>
      <c r="B47" s="51"/>
      <c r="C47" s="52"/>
      <c r="D47" s="52"/>
      <c r="E47" s="53"/>
      <c r="F47" s="10" t="s">
        <v>54</v>
      </c>
      <c r="G47" s="11"/>
      <c r="H47" s="12"/>
      <c r="I47" s="12"/>
      <c r="J47" s="12"/>
      <c r="K47" s="12"/>
      <c r="L47" s="12"/>
      <c r="M47" s="12"/>
      <c r="N47" s="12">
        <v>75000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>
        <v>75000</v>
      </c>
      <c r="AB47" s="33"/>
      <c r="AC47" s="15"/>
      <c r="AD47" s="16"/>
      <c r="AE47" s="15"/>
    </row>
    <row r="48" spans="1:31" hidden="1">
      <c r="A48" s="21"/>
      <c r="B48" s="35" t="s">
        <v>37</v>
      </c>
      <c r="C48" s="22"/>
      <c r="D48" s="22"/>
      <c r="E48" s="48"/>
      <c r="F48" s="25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>
        <f>SUM(AA44:AA47)</f>
        <v>610173</v>
      </c>
      <c r="AB48" s="28">
        <f>AA48/E44</f>
        <v>0.43630429448179137</v>
      </c>
      <c r="AC48" s="15"/>
      <c r="AD48" s="16"/>
      <c r="AE48" s="15"/>
    </row>
    <row r="49" spans="1:31" hidden="1">
      <c r="A49" s="190">
        <v>7</v>
      </c>
      <c r="B49" s="193" t="s">
        <v>75</v>
      </c>
      <c r="C49" s="196" t="s">
        <v>76</v>
      </c>
      <c r="D49" s="199" t="s">
        <v>77</v>
      </c>
      <c r="E49" s="202">
        <v>4334586.3099999996</v>
      </c>
      <c r="F49" s="29" t="s">
        <v>78</v>
      </c>
      <c r="G49" s="54"/>
      <c r="H49" s="54"/>
      <c r="I49" s="54"/>
      <c r="J49" s="54"/>
      <c r="K49" s="54"/>
      <c r="L49" s="54">
        <v>30000</v>
      </c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>
        <v>30000</v>
      </c>
      <c r="AB49" s="55"/>
      <c r="AC49" s="15"/>
      <c r="AD49" s="16"/>
      <c r="AE49" s="15" t="s">
        <v>79</v>
      </c>
    </row>
    <row r="50" spans="1:31" hidden="1">
      <c r="A50" s="191"/>
      <c r="B50" s="194"/>
      <c r="C50" s="197"/>
      <c r="D50" s="215"/>
      <c r="E50" s="203"/>
      <c r="F50" s="29" t="s">
        <v>80</v>
      </c>
      <c r="G50" s="54"/>
      <c r="H50" s="54"/>
      <c r="I50" s="54"/>
      <c r="J50" s="54"/>
      <c r="K50" s="54"/>
      <c r="L50" s="54">
        <v>17407</v>
      </c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>
        <v>17407</v>
      </c>
      <c r="AB50" s="55"/>
      <c r="AC50" s="15"/>
      <c r="AD50" s="16"/>
      <c r="AE50" s="15"/>
    </row>
    <row r="51" spans="1:31" hidden="1">
      <c r="A51" s="191"/>
      <c r="B51" s="194"/>
      <c r="C51" s="197"/>
      <c r="D51" s="215"/>
      <c r="E51" s="203"/>
      <c r="F51" s="29" t="s">
        <v>81</v>
      </c>
      <c r="G51" s="54"/>
      <c r="H51" s="54"/>
      <c r="I51" s="54"/>
      <c r="J51" s="54">
        <v>120000</v>
      </c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>
        <v>120000</v>
      </c>
      <c r="AB51" s="55"/>
      <c r="AC51" s="15"/>
      <c r="AD51" s="16"/>
      <c r="AE51" s="15" t="s">
        <v>82</v>
      </c>
    </row>
    <row r="52" spans="1:31" hidden="1">
      <c r="A52" s="191"/>
      <c r="B52" s="194"/>
      <c r="C52" s="197"/>
      <c r="D52" s="215"/>
      <c r="E52" s="203"/>
      <c r="F52" s="29" t="s">
        <v>83</v>
      </c>
      <c r="G52" s="54"/>
      <c r="H52" s="54"/>
      <c r="I52" s="54"/>
      <c r="J52" s="54"/>
      <c r="K52" s="54"/>
      <c r="L52" s="54">
        <v>1172642</v>
      </c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>
        <v>1172642</v>
      </c>
      <c r="AB52" s="55"/>
      <c r="AC52" s="15"/>
      <c r="AD52" s="16"/>
      <c r="AE52" s="15"/>
    </row>
    <row r="53" spans="1:31" hidden="1">
      <c r="A53" s="191"/>
      <c r="B53" s="194"/>
      <c r="C53" s="197"/>
      <c r="D53" s="215"/>
      <c r="E53" s="203"/>
      <c r="F53" s="29" t="s">
        <v>84</v>
      </c>
      <c r="G53" s="54"/>
      <c r="H53" s="54"/>
      <c r="I53" s="54"/>
      <c r="J53" s="54"/>
      <c r="K53" s="54"/>
      <c r="L53" s="54">
        <v>23737</v>
      </c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>
        <v>23737</v>
      </c>
      <c r="AB53" s="55"/>
      <c r="AC53" s="15"/>
      <c r="AD53" s="16"/>
      <c r="AE53" s="15"/>
    </row>
    <row r="54" spans="1:31" hidden="1">
      <c r="A54" s="191"/>
      <c r="B54" s="194"/>
      <c r="C54" s="197"/>
      <c r="D54" s="215"/>
      <c r="E54" s="203"/>
      <c r="F54" s="29" t="s">
        <v>85</v>
      </c>
      <c r="G54" s="54"/>
      <c r="H54" s="54"/>
      <c r="I54" s="54"/>
      <c r="J54" s="54">
        <v>1873765</v>
      </c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>
        <v>1873765</v>
      </c>
      <c r="AB54" s="55"/>
      <c r="AC54" s="15">
        <v>7</v>
      </c>
      <c r="AD54" s="16">
        <v>574949</v>
      </c>
      <c r="AE54" s="15" t="s">
        <v>86</v>
      </c>
    </row>
    <row r="55" spans="1:31" hidden="1">
      <c r="A55" s="191"/>
      <c r="B55" s="194"/>
      <c r="C55" s="197"/>
      <c r="D55" s="215"/>
      <c r="E55" s="203"/>
      <c r="F55" s="29" t="s">
        <v>87</v>
      </c>
      <c r="G55" s="54"/>
      <c r="H55" s="54"/>
      <c r="I55" s="54"/>
      <c r="J55" s="54">
        <v>295000</v>
      </c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>
        <v>295000</v>
      </c>
      <c r="AB55" s="55"/>
      <c r="AC55" s="15"/>
      <c r="AD55" s="16"/>
      <c r="AE55" s="15" t="s">
        <v>82</v>
      </c>
    </row>
    <row r="56" spans="1:31" hidden="1">
      <c r="A56" s="191"/>
      <c r="B56" s="194"/>
      <c r="C56" s="197"/>
      <c r="D56" s="215"/>
      <c r="E56" s="203"/>
      <c r="F56" s="29" t="s">
        <v>88</v>
      </c>
      <c r="G56" s="54"/>
      <c r="H56" s="54"/>
      <c r="I56" s="54"/>
      <c r="J56" s="54"/>
      <c r="K56" s="54"/>
      <c r="L56" s="54">
        <v>20000</v>
      </c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>
        <v>20000</v>
      </c>
      <c r="AB56" s="55"/>
      <c r="AC56" s="15"/>
      <c r="AD56" s="16"/>
      <c r="AE56" s="15"/>
    </row>
    <row r="57" spans="1:31" hidden="1">
      <c r="A57" s="191"/>
      <c r="B57" s="194"/>
      <c r="C57" s="197"/>
      <c r="D57" s="215"/>
      <c r="E57" s="203"/>
      <c r="F57" s="29" t="s">
        <v>89</v>
      </c>
      <c r="G57" s="54"/>
      <c r="H57" s="54"/>
      <c r="I57" s="54"/>
      <c r="J57" s="54"/>
      <c r="K57" s="54"/>
      <c r="L57" s="54">
        <v>10000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>
        <v>10000</v>
      </c>
      <c r="AB57" s="55"/>
      <c r="AC57" s="15"/>
      <c r="AD57" s="16"/>
      <c r="AE57" s="15"/>
    </row>
    <row r="58" spans="1:31" hidden="1">
      <c r="A58" s="21"/>
      <c r="B58" s="35" t="s">
        <v>37</v>
      </c>
      <c r="C58" s="22"/>
      <c r="D58" s="22"/>
      <c r="E58" s="36"/>
      <c r="F58" s="35"/>
      <c r="G58" s="26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>
        <f>SUM(AA49:AA57)</f>
        <v>3562551</v>
      </c>
      <c r="AB58" s="28">
        <f>AA58/E49</f>
        <v>0.82188950576000885</v>
      </c>
      <c r="AC58" s="15"/>
      <c r="AD58" s="16"/>
      <c r="AE58" s="15"/>
    </row>
    <row r="59" spans="1:31" hidden="1">
      <c r="A59" s="190">
        <v>8</v>
      </c>
      <c r="B59" s="193" t="s">
        <v>90</v>
      </c>
      <c r="C59" s="196" t="s">
        <v>91</v>
      </c>
      <c r="D59" s="199" t="s">
        <v>92</v>
      </c>
      <c r="E59" s="202">
        <v>4127048.31</v>
      </c>
      <c r="F59" s="29" t="s">
        <v>93</v>
      </c>
      <c r="G59" s="47"/>
      <c r="H59" s="31"/>
      <c r="I59" s="49"/>
      <c r="J59" s="31"/>
      <c r="K59" s="31"/>
      <c r="L59" s="32"/>
      <c r="M59" s="32"/>
      <c r="N59" s="32">
        <v>508425</v>
      </c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>
        <f t="shared" ref="AA59:AA67" si="1">G59+H59+I59+J59+K59+L59+M59+N59</f>
        <v>508425</v>
      </c>
      <c r="AB59" s="33" t="s">
        <v>30</v>
      </c>
      <c r="AC59" s="15"/>
      <c r="AD59" s="16"/>
      <c r="AE59" s="15"/>
    </row>
    <row r="60" spans="1:31" hidden="1">
      <c r="A60" s="191"/>
      <c r="B60" s="194"/>
      <c r="C60" s="197"/>
      <c r="D60" s="200"/>
      <c r="E60" s="203"/>
      <c r="F60" s="29" t="s">
        <v>94</v>
      </c>
      <c r="G60" s="11"/>
      <c r="H60" s="12"/>
      <c r="I60" s="12"/>
      <c r="J60" s="12"/>
      <c r="K60" s="12"/>
      <c r="L60" s="12">
        <v>90000</v>
      </c>
      <c r="M60" s="12"/>
      <c r="N60" s="1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>
        <f t="shared" si="1"/>
        <v>90000</v>
      </c>
      <c r="AB60" s="33" t="s">
        <v>30</v>
      </c>
      <c r="AC60" s="15">
        <v>6</v>
      </c>
      <c r="AD60" s="16">
        <v>90000</v>
      </c>
      <c r="AE60" s="15"/>
    </row>
    <row r="61" spans="1:31" hidden="1">
      <c r="A61" s="191"/>
      <c r="B61" s="194"/>
      <c r="C61" s="197"/>
      <c r="D61" s="200"/>
      <c r="E61" s="203"/>
      <c r="F61" s="10" t="s">
        <v>95</v>
      </c>
      <c r="G61" s="11"/>
      <c r="H61" s="12"/>
      <c r="I61" s="12"/>
      <c r="J61" s="12"/>
      <c r="K61" s="12"/>
      <c r="L61" s="12">
        <v>370000</v>
      </c>
      <c r="M61" s="12"/>
      <c r="N61" s="1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>
        <f t="shared" si="1"/>
        <v>370000</v>
      </c>
      <c r="AB61" s="33" t="s">
        <v>30</v>
      </c>
      <c r="AC61" s="15">
        <v>9</v>
      </c>
      <c r="AD61" s="16">
        <v>300000</v>
      </c>
      <c r="AE61" s="15"/>
    </row>
    <row r="62" spans="1:31" hidden="1">
      <c r="A62" s="191"/>
      <c r="B62" s="194"/>
      <c r="C62" s="197"/>
      <c r="D62" s="200"/>
      <c r="E62" s="203"/>
      <c r="F62" s="10" t="s">
        <v>96</v>
      </c>
      <c r="G62" s="11"/>
      <c r="H62" s="12"/>
      <c r="I62" s="13"/>
      <c r="J62" s="12"/>
      <c r="K62" s="12"/>
      <c r="L62" s="12"/>
      <c r="M62" s="12"/>
      <c r="N62" s="1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>
        <f t="shared" si="1"/>
        <v>0</v>
      </c>
      <c r="AB62" s="33" t="s">
        <v>30</v>
      </c>
      <c r="AC62" s="15"/>
      <c r="AD62" s="16"/>
      <c r="AE62" s="15"/>
    </row>
    <row r="63" spans="1:31" hidden="1">
      <c r="A63" s="191"/>
      <c r="B63" s="194"/>
      <c r="C63" s="197"/>
      <c r="D63" s="200"/>
      <c r="E63" s="203"/>
      <c r="F63" s="10" t="s">
        <v>97</v>
      </c>
      <c r="G63" s="11"/>
      <c r="H63" s="12"/>
      <c r="I63" s="12"/>
      <c r="J63" s="12"/>
      <c r="K63" s="12"/>
      <c r="L63" s="12"/>
      <c r="M63" s="12"/>
      <c r="N63" s="12">
        <v>510000</v>
      </c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>
        <f t="shared" si="1"/>
        <v>510000</v>
      </c>
      <c r="AB63" s="33" t="s">
        <v>30</v>
      </c>
      <c r="AC63" s="15"/>
      <c r="AD63" s="16"/>
      <c r="AE63" s="15"/>
    </row>
    <row r="64" spans="1:31" hidden="1">
      <c r="A64" s="191"/>
      <c r="B64" s="194"/>
      <c r="C64" s="197"/>
      <c r="D64" s="200"/>
      <c r="E64" s="203"/>
      <c r="F64" s="10" t="s">
        <v>64</v>
      </c>
      <c r="G64" s="19"/>
      <c r="H64" s="12"/>
      <c r="I64" s="12"/>
      <c r="J64" s="13"/>
      <c r="K64" s="12"/>
      <c r="L64" s="20">
        <v>164408</v>
      </c>
      <c r="M64" s="20"/>
      <c r="N64" s="20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2">
        <f t="shared" si="1"/>
        <v>164408</v>
      </c>
      <c r="AB64" s="33" t="s">
        <v>30</v>
      </c>
      <c r="AC64" s="15">
        <v>2</v>
      </c>
      <c r="AD64" s="16">
        <v>96600</v>
      </c>
      <c r="AE64" s="15"/>
    </row>
    <row r="65" spans="1:31" hidden="1">
      <c r="A65" s="191"/>
      <c r="B65" s="194"/>
      <c r="C65" s="197"/>
      <c r="D65" s="200"/>
      <c r="E65" s="203"/>
      <c r="F65" s="10" t="s">
        <v>98</v>
      </c>
      <c r="G65" s="11"/>
      <c r="H65" s="12"/>
      <c r="I65" s="12"/>
      <c r="J65" s="13"/>
      <c r="K65" s="12"/>
      <c r="L65" s="12">
        <v>416099</v>
      </c>
      <c r="M65" s="12"/>
      <c r="N65" s="1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>
        <f t="shared" si="1"/>
        <v>416099</v>
      </c>
      <c r="AB65" s="33" t="s">
        <v>30</v>
      </c>
      <c r="AC65" s="15">
        <v>12</v>
      </c>
      <c r="AD65" s="16">
        <v>539112</v>
      </c>
      <c r="AE65" s="15"/>
    </row>
    <row r="66" spans="1:31" hidden="1">
      <c r="A66" s="191"/>
      <c r="B66" s="194"/>
      <c r="C66" s="197"/>
      <c r="D66" s="200"/>
      <c r="E66" s="203"/>
      <c r="F66" s="34" t="s">
        <v>99</v>
      </c>
      <c r="G66" s="30"/>
      <c r="H66" s="12"/>
      <c r="I66" s="12"/>
      <c r="J66" s="12"/>
      <c r="K66" s="12"/>
      <c r="L66" s="31"/>
      <c r="M66" s="31"/>
      <c r="N66" s="31">
        <v>26935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>
        <f t="shared" si="1"/>
        <v>26935</v>
      </c>
      <c r="AB66" s="33" t="s">
        <v>30</v>
      </c>
      <c r="AC66" s="15"/>
      <c r="AD66" s="16"/>
      <c r="AE66" s="15"/>
    </row>
    <row r="67" spans="1:31" hidden="1">
      <c r="A67" s="192"/>
      <c r="B67" s="195"/>
      <c r="C67" s="198"/>
      <c r="D67" s="201"/>
      <c r="E67" s="204"/>
      <c r="F67" s="34" t="s">
        <v>100</v>
      </c>
      <c r="G67" s="19"/>
      <c r="H67" s="20"/>
      <c r="I67" s="20"/>
      <c r="J67" s="20"/>
      <c r="K67" s="20"/>
      <c r="L67" s="20"/>
      <c r="M67" s="20"/>
      <c r="N67" s="20">
        <v>40402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>
        <f t="shared" si="1"/>
        <v>40402</v>
      </c>
      <c r="AB67" s="33" t="s">
        <v>30</v>
      </c>
      <c r="AC67" s="15"/>
      <c r="AD67" s="16"/>
      <c r="AE67" s="15"/>
    </row>
    <row r="68" spans="1:31" hidden="1">
      <c r="A68" s="21"/>
      <c r="B68" s="35" t="s">
        <v>37</v>
      </c>
      <c r="C68" s="22"/>
      <c r="D68" s="22"/>
      <c r="E68" s="36"/>
      <c r="F68" s="35"/>
      <c r="G68" s="26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>
        <f>SUM(AA59:AA67)</f>
        <v>2126269</v>
      </c>
      <c r="AB68" s="28">
        <f>AA68/E59</f>
        <v>0.51520332215350295</v>
      </c>
      <c r="AC68" s="15"/>
      <c r="AD68" s="16"/>
      <c r="AE68" s="15"/>
    </row>
    <row r="69" spans="1:31" hidden="1">
      <c r="A69" s="190">
        <v>9</v>
      </c>
      <c r="B69" s="193" t="s">
        <v>101</v>
      </c>
      <c r="C69" s="196" t="s">
        <v>102</v>
      </c>
      <c r="D69" s="199" t="s">
        <v>103</v>
      </c>
      <c r="E69" s="202">
        <v>2645773.31</v>
      </c>
      <c r="F69" s="29" t="s">
        <v>104</v>
      </c>
      <c r="G69" s="54"/>
      <c r="H69" s="54"/>
      <c r="I69" s="54"/>
      <c r="J69" s="54"/>
      <c r="K69" s="54"/>
      <c r="L69" s="54"/>
      <c r="M69" s="54"/>
      <c r="N69" s="54">
        <v>299710</v>
      </c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>
        <v>299710</v>
      </c>
      <c r="AB69" s="56"/>
      <c r="AC69" s="15"/>
      <c r="AD69" s="16"/>
      <c r="AE69" s="15"/>
    </row>
    <row r="70" spans="1:31" hidden="1">
      <c r="A70" s="191"/>
      <c r="B70" s="194"/>
      <c r="C70" s="197"/>
      <c r="D70" s="231"/>
      <c r="E70" s="203"/>
      <c r="F70" s="29" t="s">
        <v>105</v>
      </c>
      <c r="G70" s="54"/>
      <c r="H70" s="54"/>
      <c r="I70" s="54"/>
      <c r="J70" s="54"/>
      <c r="K70" s="54"/>
      <c r="L70" s="54"/>
      <c r="M70" s="54"/>
      <c r="N70" s="54">
        <v>400000</v>
      </c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>
        <v>400000</v>
      </c>
      <c r="AB70" s="56"/>
      <c r="AC70" s="15"/>
      <c r="AD70" s="16"/>
      <c r="AE70" s="15"/>
    </row>
    <row r="71" spans="1:31" hidden="1">
      <c r="A71" s="191"/>
      <c r="B71" s="194"/>
      <c r="C71" s="197"/>
      <c r="D71" s="231"/>
      <c r="E71" s="203"/>
      <c r="F71" s="29" t="s">
        <v>106</v>
      </c>
      <c r="G71" s="54"/>
      <c r="H71" s="54"/>
      <c r="I71" s="54"/>
      <c r="J71" s="54"/>
      <c r="K71" s="54"/>
      <c r="L71" s="54"/>
      <c r="M71" s="54"/>
      <c r="N71" s="54">
        <v>210000</v>
      </c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>
        <v>210000</v>
      </c>
      <c r="AB71" s="56"/>
      <c r="AC71" s="15"/>
      <c r="AD71" s="16"/>
      <c r="AE71" s="15"/>
    </row>
    <row r="72" spans="1:31" hidden="1">
      <c r="A72" s="191"/>
      <c r="B72" s="194"/>
      <c r="C72" s="197"/>
      <c r="D72" s="231"/>
      <c r="E72" s="203"/>
      <c r="F72" s="29" t="s">
        <v>107</v>
      </c>
      <c r="G72" s="54"/>
      <c r="H72" s="54"/>
      <c r="I72" s="54"/>
      <c r="J72" s="54"/>
      <c r="K72" s="54"/>
      <c r="L72" s="54"/>
      <c r="M72" s="54"/>
      <c r="N72" s="54">
        <v>168000</v>
      </c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>
        <v>168000</v>
      </c>
      <c r="AB72" s="57"/>
      <c r="AC72" s="15"/>
      <c r="AD72" s="16"/>
      <c r="AE72" s="15"/>
    </row>
    <row r="73" spans="1:31" hidden="1">
      <c r="A73" s="192"/>
      <c r="B73" s="195"/>
      <c r="C73" s="198"/>
      <c r="D73" s="232"/>
      <c r="E73" s="204"/>
      <c r="F73" s="29" t="s">
        <v>108</v>
      </c>
      <c r="G73" s="54"/>
      <c r="H73" s="54"/>
      <c r="I73" s="54"/>
      <c r="J73" s="54"/>
      <c r="K73" s="54"/>
      <c r="L73" s="54"/>
      <c r="M73" s="54"/>
      <c r="N73" s="54">
        <v>807379.31</v>
      </c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>
        <v>807379.31</v>
      </c>
      <c r="AB73" s="58"/>
      <c r="AC73" s="15"/>
      <c r="AD73" s="16"/>
      <c r="AE73" s="15"/>
    </row>
    <row r="74" spans="1:31" hidden="1">
      <c r="A74" s="59"/>
      <c r="B74" s="60" t="s">
        <v>37</v>
      </c>
      <c r="C74" s="61"/>
      <c r="D74" s="61"/>
      <c r="E74" s="62"/>
      <c r="F74" s="35"/>
      <c r="G74" s="26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>
        <f>SUM(AA69:AA73)</f>
        <v>1885089.31</v>
      </c>
      <c r="AB74" s="28">
        <f>AA74/E69</f>
        <v>0.71249086339902645</v>
      </c>
      <c r="AC74" s="15"/>
      <c r="AD74" s="16"/>
      <c r="AE74" s="15"/>
    </row>
    <row r="75" spans="1:31" hidden="1">
      <c r="A75" s="190">
        <v>10</v>
      </c>
      <c r="B75" s="193" t="s">
        <v>109</v>
      </c>
      <c r="C75" s="196" t="s">
        <v>91</v>
      </c>
      <c r="D75" s="199" t="s">
        <v>110</v>
      </c>
      <c r="E75" s="202">
        <v>4332467.3099999996</v>
      </c>
      <c r="F75" s="63" t="s">
        <v>93</v>
      </c>
      <c r="G75" s="11"/>
      <c r="H75" s="12"/>
      <c r="I75" s="64"/>
      <c r="J75" s="12"/>
      <c r="K75" s="12">
        <v>593015</v>
      </c>
      <c r="L75" s="12"/>
      <c r="M75" s="12"/>
      <c r="N75" s="1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>
        <f>H75+I75+J75+K75+L75+M75</f>
        <v>593015</v>
      </c>
      <c r="AB75" s="65"/>
      <c r="AC75" s="15">
        <v>5</v>
      </c>
      <c r="AD75" s="16">
        <v>538177</v>
      </c>
      <c r="AE75" s="15"/>
    </row>
    <row r="76" spans="1:31" hidden="1">
      <c r="A76" s="191"/>
      <c r="B76" s="194"/>
      <c r="C76" s="197"/>
      <c r="D76" s="197"/>
      <c r="E76" s="203"/>
      <c r="F76" s="66" t="s">
        <v>111</v>
      </c>
      <c r="G76" s="11"/>
      <c r="H76" s="12"/>
      <c r="I76" s="67"/>
      <c r="J76" s="12"/>
      <c r="K76" s="12"/>
      <c r="L76" s="12">
        <v>105000</v>
      </c>
      <c r="M76" s="12"/>
      <c r="N76" s="1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>
        <f t="shared" ref="AA76:AA83" si="2">H76+I76+J76+K76+L76+M76</f>
        <v>105000</v>
      </c>
      <c r="AB76" s="65"/>
      <c r="AC76" s="15"/>
      <c r="AD76" s="16"/>
      <c r="AE76" s="15" t="s">
        <v>112</v>
      </c>
    </row>
    <row r="77" spans="1:31" hidden="1">
      <c r="A77" s="191"/>
      <c r="B77" s="194"/>
      <c r="C77" s="197"/>
      <c r="D77" s="197"/>
      <c r="E77" s="203"/>
      <c r="F77" s="66" t="s">
        <v>113</v>
      </c>
      <c r="G77" s="11"/>
      <c r="H77" s="12"/>
      <c r="I77" s="67"/>
      <c r="J77" s="12"/>
      <c r="K77" s="12"/>
      <c r="L77" s="12">
        <v>180000</v>
      </c>
      <c r="M77" s="12"/>
      <c r="N77" s="1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>
        <f t="shared" si="2"/>
        <v>180000</v>
      </c>
      <c r="AB77" s="65"/>
      <c r="AC77" s="15"/>
      <c r="AD77" s="16"/>
      <c r="AE77" s="15"/>
    </row>
    <row r="78" spans="1:31" hidden="1">
      <c r="A78" s="191"/>
      <c r="B78" s="194"/>
      <c r="C78" s="197"/>
      <c r="D78" s="197"/>
      <c r="E78" s="203"/>
      <c r="F78" s="66" t="s">
        <v>114</v>
      </c>
      <c r="G78" s="11"/>
      <c r="H78" s="12"/>
      <c r="I78" s="67"/>
      <c r="J78" s="12"/>
      <c r="K78" s="12"/>
      <c r="L78" s="12"/>
      <c r="M78" s="12"/>
      <c r="N78" s="1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65"/>
      <c r="AC78" s="15"/>
      <c r="AD78" s="16"/>
      <c r="AE78" s="15"/>
    </row>
    <row r="79" spans="1:31" hidden="1">
      <c r="A79" s="191"/>
      <c r="B79" s="194"/>
      <c r="C79" s="197"/>
      <c r="D79" s="197"/>
      <c r="E79" s="203"/>
      <c r="F79" s="66" t="s">
        <v>115</v>
      </c>
      <c r="G79" s="11"/>
      <c r="H79" s="12"/>
      <c r="I79" s="67"/>
      <c r="J79" s="12">
        <v>593015</v>
      </c>
      <c r="K79" s="12"/>
      <c r="L79" s="12"/>
      <c r="M79" s="12"/>
      <c r="N79" s="1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>
        <f t="shared" si="2"/>
        <v>593015</v>
      </c>
      <c r="AB79" s="65"/>
      <c r="AC79" s="15">
        <v>4</v>
      </c>
      <c r="AD79" s="16">
        <v>510502</v>
      </c>
      <c r="AE79" s="15"/>
    </row>
    <row r="80" spans="1:31" hidden="1">
      <c r="A80" s="191"/>
      <c r="B80" s="194"/>
      <c r="C80" s="197"/>
      <c r="D80" s="197"/>
      <c r="E80" s="203"/>
      <c r="F80" s="10" t="s">
        <v>116</v>
      </c>
      <c r="G80" s="11"/>
      <c r="H80" s="12"/>
      <c r="I80" s="67"/>
      <c r="J80" s="12">
        <v>1538676</v>
      </c>
      <c r="K80" s="12"/>
      <c r="L80" s="12"/>
      <c r="M80" s="12"/>
      <c r="N80" s="1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>
        <f t="shared" si="2"/>
        <v>1538676</v>
      </c>
      <c r="AB80" s="65"/>
      <c r="AC80" s="15">
        <v>14</v>
      </c>
      <c r="AD80" s="16">
        <v>1252380</v>
      </c>
      <c r="AE80" s="15"/>
    </row>
    <row r="81" spans="1:31" hidden="1">
      <c r="A81" s="191"/>
      <c r="B81" s="194"/>
      <c r="C81" s="197"/>
      <c r="D81" s="197"/>
      <c r="E81" s="203"/>
      <c r="F81" s="10" t="s">
        <v>117</v>
      </c>
      <c r="G81" s="11"/>
      <c r="H81" s="12"/>
      <c r="I81" s="12"/>
      <c r="J81" s="12"/>
      <c r="K81" s="12"/>
      <c r="L81" s="12"/>
      <c r="M81" s="12"/>
      <c r="N81" s="1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>
        <f t="shared" si="2"/>
        <v>0</v>
      </c>
      <c r="AB81" s="65"/>
      <c r="AC81" s="15"/>
      <c r="AD81" s="16"/>
      <c r="AE81" s="15"/>
    </row>
    <row r="82" spans="1:31" hidden="1">
      <c r="A82" s="191"/>
      <c r="B82" s="194"/>
      <c r="C82" s="197"/>
      <c r="D82" s="197"/>
      <c r="E82" s="203"/>
      <c r="F82" s="10" t="s">
        <v>118</v>
      </c>
      <c r="G82" s="11"/>
      <c r="H82" s="12"/>
      <c r="I82" s="12"/>
      <c r="J82" s="12"/>
      <c r="K82" s="12"/>
      <c r="L82" s="12"/>
      <c r="M82" s="12"/>
      <c r="N82" s="1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>
        <f t="shared" si="2"/>
        <v>0</v>
      </c>
      <c r="AB82" s="65"/>
      <c r="AC82" s="15"/>
      <c r="AD82" s="16"/>
      <c r="AE82" s="15"/>
    </row>
    <row r="83" spans="1:31" hidden="1">
      <c r="A83" s="191"/>
      <c r="B83" s="194"/>
      <c r="C83" s="197"/>
      <c r="D83" s="197"/>
      <c r="E83" s="203"/>
      <c r="F83" s="10" t="s">
        <v>119</v>
      </c>
      <c r="G83" s="11"/>
      <c r="H83" s="12"/>
      <c r="I83" s="12"/>
      <c r="J83" s="12">
        <v>94882</v>
      </c>
      <c r="K83" s="12"/>
      <c r="L83" s="12"/>
      <c r="M83" s="12"/>
      <c r="N83" s="1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>
        <f t="shared" si="2"/>
        <v>94882</v>
      </c>
      <c r="AB83" s="65"/>
      <c r="AC83" s="15">
        <v>1</v>
      </c>
      <c r="AD83" s="16">
        <v>74524.23</v>
      </c>
      <c r="AE83" s="15"/>
    </row>
    <row r="84" spans="1:31" hidden="1">
      <c r="A84" s="68"/>
      <c r="B84" s="69" t="s">
        <v>37</v>
      </c>
      <c r="C84" s="70"/>
      <c r="D84" s="71"/>
      <c r="E84" s="72"/>
      <c r="F84" s="73"/>
      <c r="G84" s="2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>
        <f>SUM(AA75:AA83)</f>
        <v>3104588</v>
      </c>
      <c r="AB84" s="28">
        <f>AA84/E75</f>
        <v>0.7165865955489461</v>
      </c>
      <c r="AC84" s="15"/>
      <c r="AD84" s="16"/>
      <c r="AE84" s="15"/>
    </row>
    <row r="85" spans="1:31" hidden="1">
      <c r="A85" s="239">
        <v>11</v>
      </c>
      <c r="B85" s="242" t="s">
        <v>120</v>
      </c>
      <c r="C85" s="243" t="s">
        <v>121</v>
      </c>
      <c r="D85" s="244" t="s">
        <v>122</v>
      </c>
      <c r="E85" s="245">
        <f>'[1]Raport selectie'!$AG$23</f>
        <v>3287192.31</v>
      </c>
      <c r="F85" s="74" t="s">
        <v>123</v>
      </c>
      <c r="G85" s="38"/>
      <c r="H85" s="39"/>
      <c r="I85" s="39"/>
      <c r="J85" s="39">
        <v>427473</v>
      </c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75">
        <f>SUM(G85:N85)</f>
        <v>427473</v>
      </c>
      <c r="AB85" s="65"/>
      <c r="AC85" s="15">
        <v>2</v>
      </c>
      <c r="AD85" s="16">
        <v>399869</v>
      </c>
      <c r="AE85" s="15"/>
    </row>
    <row r="86" spans="1:31" hidden="1">
      <c r="A86" s="240"/>
      <c r="B86" s="242"/>
      <c r="C86" s="243"/>
      <c r="D86" s="244"/>
      <c r="E86" s="245"/>
      <c r="F86" s="76" t="s">
        <v>52</v>
      </c>
      <c r="G86" s="77"/>
      <c r="H86" s="78"/>
      <c r="I86" s="78"/>
      <c r="J86" s="78">
        <v>147485</v>
      </c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5">
        <f t="shared" ref="AA86:AA93" si="3">SUM(G86:N86)</f>
        <v>147485</v>
      </c>
      <c r="AB86" s="65"/>
      <c r="AC86" s="15"/>
      <c r="AD86" s="16"/>
      <c r="AE86" s="15"/>
    </row>
    <row r="87" spans="1:31" hidden="1">
      <c r="A87" s="240"/>
      <c r="B87" s="242"/>
      <c r="C87" s="243"/>
      <c r="D87" s="244"/>
      <c r="E87" s="245"/>
      <c r="F87" s="76" t="s">
        <v>124</v>
      </c>
      <c r="G87" s="77"/>
      <c r="H87" s="78"/>
      <c r="I87" s="78"/>
      <c r="J87" s="78"/>
      <c r="K87" s="78">
        <v>189084</v>
      </c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5">
        <f t="shared" si="3"/>
        <v>189084</v>
      </c>
      <c r="AB87" s="65"/>
      <c r="AC87" s="15"/>
      <c r="AD87" s="16"/>
      <c r="AE87" s="15"/>
    </row>
    <row r="88" spans="1:31" hidden="1">
      <c r="A88" s="240"/>
      <c r="B88" s="242"/>
      <c r="C88" s="243"/>
      <c r="D88" s="244"/>
      <c r="E88" s="245"/>
      <c r="F88" s="76" t="s">
        <v>125</v>
      </c>
      <c r="G88" s="77"/>
      <c r="H88" s="78"/>
      <c r="I88" s="78"/>
      <c r="J88" s="78"/>
      <c r="K88" s="78">
        <v>252121</v>
      </c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5">
        <f t="shared" si="3"/>
        <v>252121</v>
      </c>
      <c r="AB88" s="65"/>
      <c r="AC88" s="15">
        <v>2</v>
      </c>
      <c r="AD88" s="16">
        <v>243270</v>
      </c>
      <c r="AE88" s="15"/>
    </row>
    <row r="89" spans="1:31" hidden="1">
      <c r="A89" s="240"/>
      <c r="B89" s="242"/>
      <c r="C89" s="243"/>
      <c r="D89" s="244"/>
      <c r="E89" s="245"/>
      <c r="F89" s="76" t="s">
        <v>126</v>
      </c>
      <c r="G89" s="77"/>
      <c r="H89" s="78"/>
      <c r="I89" s="78"/>
      <c r="J89" s="78"/>
      <c r="K89" s="78">
        <v>189091</v>
      </c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5">
        <f t="shared" si="3"/>
        <v>189091</v>
      </c>
      <c r="AB89" s="65"/>
      <c r="AC89" s="15">
        <v>3</v>
      </c>
      <c r="AD89" s="16">
        <v>140000</v>
      </c>
      <c r="AE89" s="15"/>
    </row>
    <row r="90" spans="1:31" hidden="1">
      <c r="A90" s="240"/>
      <c r="B90" s="242"/>
      <c r="C90" s="243"/>
      <c r="D90" s="244"/>
      <c r="E90" s="245"/>
      <c r="F90" s="76" t="s">
        <v>56</v>
      </c>
      <c r="G90" s="77"/>
      <c r="H90" s="78"/>
      <c r="I90" s="78"/>
      <c r="J90" s="78"/>
      <c r="K90" s="78"/>
      <c r="L90" s="78">
        <v>63047</v>
      </c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5">
        <f t="shared" si="3"/>
        <v>63047</v>
      </c>
      <c r="AB90" s="65"/>
      <c r="AC90" s="15">
        <v>4</v>
      </c>
      <c r="AD90" s="16">
        <v>240000</v>
      </c>
      <c r="AE90" s="15"/>
    </row>
    <row r="91" spans="1:31" hidden="1">
      <c r="A91" s="240"/>
      <c r="B91" s="242"/>
      <c r="C91" s="243"/>
      <c r="D91" s="244"/>
      <c r="E91" s="245"/>
      <c r="F91" s="76" t="s">
        <v>127</v>
      </c>
      <c r="G91" s="77"/>
      <c r="H91" s="78"/>
      <c r="I91" s="78"/>
      <c r="J91" s="78"/>
      <c r="K91" s="78"/>
      <c r="L91" s="78">
        <v>189091</v>
      </c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5">
        <f t="shared" si="3"/>
        <v>189091</v>
      </c>
      <c r="AB91" s="65"/>
      <c r="AC91" s="15"/>
      <c r="AD91" s="16"/>
      <c r="AE91" s="15"/>
    </row>
    <row r="92" spans="1:31" hidden="1">
      <c r="A92" s="240"/>
      <c r="B92" s="242"/>
      <c r="C92" s="243"/>
      <c r="D92" s="244"/>
      <c r="E92" s="245"/>
      <c r="F92" s="76" t="s">
        <v>128</v>
      </c>
      <c r="G92" s="77"/>
      <c r="H92" s="78"/>
      <c r="I92" s="78"/>
      <c r="J92" s="78"/>
      <c r="K92" s="78"/>
      <c r="L92" s="78">
        <v>37818</v>
      </c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5">
        <f t="shared" si="3"/>
        <v>37818</v>
      </c>
      <c r="AB92" s="65"/>
      <c r="AC92" s="15"/>
      <c r="AD92" s="16"/>
      <c r="AE92" s="15"/>
    </row>
    <row r="93" spans="1:31" hidden="1">
      <c r="A93" s="241"/>
      <c r="B93" s="242"/>
      <c r="C93" s="243"/>
      <c r="D93" s="244"/>
      <c r="E93" s="245"/>
      <c r="F93" s="76" t="s">
        <v>129</v>
      </c>
      <c r="G93" s="77"/>
      <c r="H93" s="78"/>
      <c r="I93" s="78"/>
      <c r="J93" s="78">
        <v>1134544</v>
      </c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5">
        <f t="shared" si="3"/>
        <v>1134544</v>
      </c>
      <c r="AB93" s="65"/>
      <c r="AC93" s="15"/>
      <c r="AD93" s="16"/>
      <c r="AE93" s="15"/>
    </row>
    <row r="94" spans="1:31" hidden="1">
      <c r="A94" s="68"/>
      <c r="B94" s="69" t="s">
        <v>37</v>
      </c>
      <c r="C94" s="70"/>
      <c r="D94" s="71"/>
      <c r="E94" s="72"/>
      <c r="F94" s="73"/>
      <c r="G94" s="26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>
        <f>SUM(AA85:AA93)</f>
        <v>2629754</v>
      </c>
      <c r="AB94" s="28">
        <f>AA94/E85</f>
        <v>0.80000004624006926</v>
      </c>
      <c r="AC94" s="15"/>
      <c r="AD94" s="16"/>
      <c r="AE94" s="15"/>
    </row>
    <row r="95" spans="1:31" hidden="1">
      <c r="A95" s="190">
        <v>12</v>
      </c>
      <c r="B95" s="233" t="s">
        <v>130</v>
      </c>
      <c r="C95" s="222" t="s">
        <v>131</v>
      </c>
      <c r="D95" s="225" t="s">
        <v>132</v>
      </c>
      <c r="E95" s="228">
        <f>'[1]Raport selectie'!$AG$24</f>
        <v>2670329.31</v>
      </c>
      <c r="F95" s="76" t="s">
        <v>133</v>
      </c>
      <c r="G95" s="77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5"/>
      <c r="AB95" s="57"/>
      <c r="AC95" s="15"/>
      <c r="AD95" s="16"/>
      <c r="AE95" s="15"/>
    </row>
    <row r="96" spans="1:31" hidden="1">
      <c r="A96" s="191"/>
      <c r="B96" s="234"/>
      <c r="C96" s="223"/>
      <c r="D96" s="226"/>
      <c r="E96" s="229"/>
      <c r="F96" s="76" t="s">
        <v>134</v>
      </c>
      <c r="G96" s="77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5"/>
      <c r="AB96" s="57"/>
      <c r="AC96" s="15"/>
      <c r="AD96" s="16"/>
      <c r="AE96" s="15"/>
    </row>
    <row r="97" spans="1:31" hidden="1">
      <c r="A97" s="191"/>
      <c r="B97" s="234"/>
      <c r="C97" s="223"/>
      <c r="D97" s="226"/>
      <c r="E97" s="229"/>
      <c r="F97" s="76" t="s">
        <v>135</v>
      </c>
      <c r="G97" s="77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5"/>
      <c r="AB97" s="57"/>
      <c r="AC97" s="15"/>
      <c r="AD97" s="16"/>
      <c r="AE97" s="15"/>
    </row>
    <row r="98" spans="1:31" hidden="1">
      <c r="A98" s="191"/>
      <c r="B98" s="234"/>
      <c r="C98" s="223"/>
      <c r="D98" s="226"/>
      <c r="E98" s="229"/>
      <c r="F98" s="76" t="s">
        <v>136</v>
      </c>
      <c r="G98" s="77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5"/>
      <c r="AB98" s="57"/>
      <c r="AC98" s="15"/>
      <c r="AD98" s="16"/>
      <c r="AE98" s="15"/>
    </row>
    <row r="99" spans="1:31" hidden="1">
      <c r="A99" s="191"/>
      <c r="B99" s="234"/>
      <c r="C99" s="223"/>
      <c r="D99" s="226"/>
      <c r="E99" s="229"/>
      <c r="F99" s="76" t="s">
        <v>137</v>
      </c>
      <c r="G99" s="77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5"/>
      <c r="AB99" s="57"/>
      <c r="AC99" s="15"/>
      <c r="AD99" s="16"/>
      <c r="AE99" s="15"/>
    </row>
    <row r="100" spans="1:31" hidden="1">
      <c r="A100" s="192"/>
      <c r="B100" s="235"/>
      <c r="C100" s="224"/>
      <c r="D100" s="227"/>
      <c r="E100" s="230"/>
      <c r="F100" s="76" t="s">
        <v>138</v>
      </c>
      <c r="G100" s="77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5"/>
      <c r="AB100" s="57"/>
      <c r="AC100" s="15"/>
      <c r="AD100" s="16"/>
      <c r="AE100" s="15"/>
    </row>
    <row r="101" spans="1:31" hidden="1">
      <c r="A101" s="68"/>
      <c r="B101" s="69" t="s">
        <v>37</v>
      </c>
      <c r="C101" s="70"/>
      <c r="D101" s="71"/>
      <c r="E101" s="79"/>
      <c r="F101" s="73"/>
      <c r="G101" s="26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>
        <f>SUM(AA95:AA100)</f>
        <v>0</v>
      </c>
      <c r="AB101" s="28">
        <f>AA101/E95</f>
        <v>0</v>
      </c>
      <c r="AC101" s="15"/>
      <c r="AD101" s="16"/>
      <c r="AE101" s="15"/>
    </row>
    <row r="102" spans="1:31" hidden="1">
      <c r="A102" s="190">
        <v>13</v>
      </c>
      <c r="B102" s="233" t="s">
        <v>139</v>
      </c>
      <c r="C102" s="222" t="s">
        <v>140</v>
      </c>
      <c r="D102" s="225" t="s">
        <v>141</v>
      </c>
      <c r="E102" s="236">
        <f>'[1]Raport selectie'!$AG$25</f>
        <v>2889185.31</v>
      </c>
      <c r="F102" s="80" t="s">
        <v>142</v>
      </c>
      <c r="G102" s="77"/>
      <c r="H102" s="78"/>
      <c r="I102" s="78"/>
      <c r="J102" s="78"/>
      <c r="K102" s="78"/>
      <c r="L102" s="78">
        <v>396081.31</v>
      </c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>
        <v>396081.31</v>
      </c>
      <c r="AB102" s="65"/>
      <c r="AC102" s="15"/>
      <c r="AD102" s="16"/>
      <c r="AE102" s="15"/>
    </row>
    <row r="103" spans="1:31" hidden="1">
      <c r="A103" s="191"/>
      <c r="B103" s="234"/>
      <c r="C103" s="223"/>
      <c r="D103" s="226"/>
      <c r="E103" s="237"/>
      <c r="F103" s="80" t="s">
        <v>106</v>
      </c>
      <c r="G103" s="77"/>
      <c r="H103" s="78"/>
      <c r="I103" s="78"/>
      <c r="J103" s="78"/>
      <c r="K103" s="78">
        <v>310000</v>
      </c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>
        <v>310000</v>
      </c>
      <c r="AB103" s="65"/>
      <c r="AC103" s="15"/>
      <c r="AD103" s="16"/>
      <c r="AE103" s="15"/>
    </row>
    <row r="104" spans="1:31" hidden="1">
      <c r="A104" s="191"/>
      <c r="B104" s="234"/>
      <c r="C104" s="223"/>
      <c r="D104" s="226"/>
      <c r="E104" s="237"/>
      <c r="F104" s="80" t="s">
        <v>143</v>
      </c>
      <c r="G104" s="77"/>
      <c r="H104" s="78"/>
      <c r="I104" s="78"/>
      <c r="J104" s="78"/>
      <c r="K104" s="78">
        <v>350000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>
        <v>350000</v>
      </c>
      <c r="AB104" s="65"/>
      <c r="AC104" s="15"/>
      <c r="AD104" s="16"/>
      <c r="AE104" s="15"/>
    </row>
    <row r="105" spans="1:31" hidden="1">
      <c r="A105" s="191"/>
      <c r="B105" s="234"/>
      <c r="C105" s="223"/>
      <c r="D105" s="226"/>
      <c r="E105" s="237"/>
      <c r="F105" s="80" t="s">
        <v>144</v>
      </c>
      <c r="G105" s="77"/>
      <c r="H105" s="78"/>
      <c r="I105" s="78"/>
      <c r="J105" s="78"/>
      <c r="K105" s="78">
        <v>200000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>
        <v>200000</v>
      </c>
      <c r="AB105" s="65"/>
      <c r="AC105" s="15"/>
      <c r="AD105" s="16"/>
      <c r="AE105" s="15"/>
    </row>
    <row r="106" spans="1:31" hidden="1">
      <c r="A106" s="191"/>
      <c r="B106" s="234"/>
      <c r="C106" s="223"/>
      <c r="D106" s="226"/>
      <c r="E106" s="237"/>
      <c r="F106" s="80" t="s">
        <v>144</v>
      </c>
      <c r="G106" s="77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65"/>
      <c r="AC106" s="15"/>
      <c r="AD106" s="16"/>
      <c r="AE106" s="15"/>
    </row>
    <row r="107" spans="1:31" hidden="1">
      <c r="A107" s="191"/>
      <c r="B107" s="234"/>
      <c r="C107" s="223"/>
      <c r="D107" s="226"/>
      <c r="E107" s="237"/>
      <c r="F107" s="80" t="s">
        <v>145</v>
      </c>
      <c r="G107" s="77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65"/>
      <c r="AC107" s="15"/>
      <c r="AD107" s="16"/>
      <c r="AE107" s="15"/>
    </row>
    <row r="108" spans="1:31" hidden="1">
      <c r="A108" s="191"/>
      <c r="B108" s="234"/>
      <c r="C108" s="223"/>
      <c r="D108" s="226"/>
      <c r="E108" s="237"/>
      <c r="F108" s="80" t="s">
        <v>146</v>
      </c>
      <c r="G108" s="77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65"/>
      <c r="AC108" s="15"/>
      <c r="AD108" s="16"/>
      <c r="AE108" s="15"/>
    </row>
    <row r="109" spans="1:31" hidden="1">
      <c r="A109" s="192"/>
      <c r="B109" s="235"/>
      <c r="C109" s="224"/>
      <c r="D109" s="227"/>
      <c r="E109" s="238"/>
      <c r="F109" s="80" t="s">
        <v>147</v>
      </c>
      <c r="G109" s="77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65"/>
      <c r="AC109" s="15"/>
      <c r="AD109" s="16"/>
      <c r="AE109" s="15"/>
    </row>
    <row r="110" spans="1:31" hidden="1">
      <c r="A110" s="68"/>
      <c r="B110" s="69" t="s">
        <v>37</v>
      </c>
      <c r="C110" s="70"/>
      <c r="D110" s="71"/>
      <c r="E110" s="81"/>
      <c r="F110" s="73"/>
      <c r="G110" s="26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>
        <f>SUM(AA102:AA109)</f>
        <v>1256081.31</v>
      </c>
      <c r="AB110" s="28">
        <f>AA110/E102</f>
        <v>0.43475276772745325</v>
      </c>
      <c r="AC110" s="15"/>
      <c r="AD110" s="16"/>
      <c r="AE110" s="15"/>
    </row>
    <row r="111" spans="1:31" hidden="1">
      <c r="A111" s="190">
        <v>14</v>
      </c>
      <c r="B111" s="246" t="s">
        <v>148</v>
      </c>
      <c r="C111" s="249" t="s">
        <v>149</v>
      </c>
      <c r="D111" s="225" t="s">
        <v>150</v>
      </c>
      <c r="E111" s="254">
        <f>'[1]Raport selectie'!$AG$26</f>
        <v>2136302.31</v>
      </c>
      <c r="F111" s="82" t="s">
        <v>84</v>
      </c>
      <c r="G111" s="83"/>
      <c r="H111" s="84"/>
      <c r="I111" s="84"/>
      <c r="J111" s="84"/>
      <c r="K111" s="84"/>
      <c r="L111" s="85"/>
      <c r="M111" s="84">
        <v>542598.78</v>
      </c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>
        <v>542598.78</v>
      </c>
      <c r="AB111" s="65"/>
      <c r="AC111" s="15"/>
      <c r="AD111" s="16"/>
      <c r="AE111" s="15"/>
    </row>
    <row r="112" spans="1:31" hidden="1">
      <c r="A112" s="191"/>
      <c r="B112" s="247"/>
      <c r="C112" s="250"/>
      <c r="D112" s="252"/>
      <c r="E112" s="255"/>
      <c r="F112" s="82" t="s">
        <v>125</v>
      </c>
      <c r="G112" s="83"/>
      <c r="H112" s="84"/>
      <c r="I112" s="84"/>
      <c r="J112" s="85"/>
      <c r="K112" s="84"/>
      <c r="L112" s="84"/>
      <c r="M112" s="84">
        <v>146648.32000000001</v>
      </c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>
        <v>146648.32000000001</v>
      </c>
      <c r="AB112" s="65"/>
      <c r="AC112" s="15"/>
      <c r="AD112" s="16"/>
      <c r="AE112" s="15"/>
    </row>
    <row r="113" spans="1:31" hidden="1">
      <c r="A113" s="191"/>
      <c r="B113" s="247"/>
      <c r="C113" s="250"/>
      <c r="D113" s="252"/>
      <c r="E113" s="255"/>
      <c r="F113" s="82" t="s">
        <v>55</v>
      </c>
      <c r="G113" s="83"/>
      <c r="H113" s="84"/>
      <c r="I113" s="84"/>
      <c r="J113" s="84"/>
      <c r="K113" s="84">
        <v>689247.09</v>
      </c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>
        <v>689247.09</v>
      </c>
      <c r="AB113" s="65"/>
      <c r="AC113" s="15"/>
      <c r="AD113" s="16"/>
      <c r="AE113" s="15"/>
    </row>
    <row r="114" spans="1:31" hidden="1">
      <c r="A114" s="191"/>
      <c r="B114" s="247"/>
      <c r="C114" s="250"/>
      <c r="D114" s="252"/>
      <c r="E114" s="255"/>
      <c r="F114" s="82" t="s">
        <v>151</v>
      </c>
      <c r="G114" s="83"/>
      <c r="H114" s="84"/>
      <c r="I114" s="84"/>
      <c r="J114" s="84"/>
      <c r="K114" s="84">
        <v>88578.52</v>
      </c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>
        <v>88578.52</v>
      </c>
      <c r="AB114" s="65"/>
      <c r="AC114" s="15"/>
      <c r="AD114" s="16"/>
      <c r="AE114" s="15"/>
    </row>
    <row r="115" spans="1:31" hidden="1">
      <c r="A115" s="191"/>
      <c r="B115" s="247"/>
      <c r="C115" s="250"/>
      <c r="D115" s="252"/>
      <c r="E115" s="255"/>
      <c r="F115" s="82" t="s">
        <v>151</v>
      </c>
      <c r="G115" s="83"/>
      <c r="H115" s="85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65"/>
      <c r="AC115" s="15"/>
      <c r="AD115" s="16"/>
      <c r="AE115" s="15"/>
    </row>
    <row r="116" spans="1:31" hidden="1">
      <c r="A116" s="192"/>
      <c r="B116" s="248"/>
      <c r="C116" s="251"/>
      <c r="D116" s="253"/>
      <c r="E116" s="256"/>
      <c r="F116" s="82" t="s">
        <v>127</v>
      </c>
      <c r="G116" s="83"/>
      <c r="H116" s="84"/>
      <c r="I116" s="84"/>
      <c r="J116" s="84"/>
      <c r="K116" s="84"/>
      <c r="L116" s="85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65"/>
      <c r="AC116" s="15"/>
      <c r="AD116" s="16"/>
      <c r="AE116" s="15"/>
    </row>
    <row r="117" spans="1:31" hidden="1">
      <c r="A117" s="68"/>
      <c r="B117" s="69" t="s">
        <v>37</v>
      </c>
      <c r="C117" s="70"/>
      <c r="D117" s="71"/>
      <c r="E117" s="72"/>
      <c r="F117" s="73"/>
      <c r="G117" s="26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>
        <f>SUM(AA111:AA116)</f>
        <v>1467072.71</v>
      </c>
      <c r="AB117" s="28">
        <f>AA117/E111</f>
        <v>0.68673459890608834</v>
      </c>
      <c r="AC117" s="15"/>
      <c r="AD117" s="16"/>
      <c r="AE117" s="15"/>
    </row>
    <row r="118" spans="1:31" hidden="1">
      <c r="A118" s="190">
        <v>15</v>
      </c>
      <c r="B118" s="246" t="s">
        <v>152</v>
      </c>
      <c r="C118" s="249" t="s">
        <v>153</v>
      </c>
      <c r="D118" s="225" t="s">
        <v>154</v>
      </c>
      <c r="E118" s="254">
        <v>2119694.31</v>
      </c>
      <c r="F118" s="82" t="s">
        <v>126</v>
      </c>
      <c r="G118" s="83"/>
      <c r="H118" s="84"/>
      <c r="I118" s="84">
        <v>220782</v>
      </c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75">
        <v>220782</v>
      </c>
      <c r="AB118" s="65"/>
      <c r="AC118" s="15">
        <v>5</v>
      </c>
      <c r="AD118" s="16">
        <v>210000</v>
      </c>
      <c r="AE118" s="15"/>
    </row>
    <row r="119" spans="1:31" hidden="1">
      <c r="A119" s="191"/>
      <c r="B119" s="247"/>
      <c r="C119" s="250"/>
      <c r="D119" s="252"/>
      <c r="E119" s="255"/>
      <c r="F119" s="82" t="s">
        <v>52</v>
      </c>
      <c r="G119" s="83"/>
      <c r="H119" s="84"/>
      <c r="I119" s="84"/>
      <c r="J119" s="84"/>
      <c r="K119" s="84"/>
      <c r="L119" s="84">
        <v>88297</v>
      </c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75">
        <v>88297</v>
      </c>
      <c r="AB119" s="65"/>
      <c r="AC119" s="15"/>
      <c r="AD119" s="16"/>
      <c r="AE119" s="15"/>
    </row>
    <row r="120" spans="1:31" hidden="1">
      <c r="A120" s="191"/>
      <c r="B120" s="247"/>
      <c r="C120" s="250"/>
      <c r="D120" s="252"/>
      <c r="E120" s="255"/>
      <c r="F120" s="82" t="s">
        <v>155</v>
      </c>
      <c r="G120" s="83"/>
      <c r="H120" s="84"/>
      <c r="I120" s="84"/>
      <c r="J120" s="84"/>
      <c r="K120" s="84">
        <v>220782</v>
      </c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75">
        <v>220782</v>
      </c>
      <c r="AB120" s="65"/>
      <c r="AC120" s="15">
        <v>1</v>
      </c>
      <c r="AD120" s="16">
        <v>66849</v>
      </c>
      <c r="AE120" s="15"/>
    </row>
    <row r="121" spans="1:31" hidden="1">
      <c r="A121" s="191"/>
      <c r="B121" s="247"/>
      <c r="C121" s="250"/>
      <c r="D121" s="252"/>
      <c r="E121" s="255"/>
      <c r="F121" s="82" t="s">
        <v>156</v>
      </c>
      <c r="G121" s="83"/>
      <c r="H121" s="84"/>
      <c r="I121" s="84"/>
      <c r="J121" s="84"/>
      <c r="K121" s="84"/>
      <c r="L121" s="84"/>
      <c r="M121" s="84">
        <v>103026</v>
      </c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75">
        <v>103026</v>
      </c>
      <c r="AB121" s="65"/>
      <c r="AC121" s="15"/>
      <c r="AD121" s="16"/>
      <c r="AE121" s="15"/>
    </row>
    <row r="122" spans="1:31" hidden="1">
      <c r="A122" s="191"/>
      <c r="B122" s="247"/>
      <c r="C122" s="250"/>
      <c r="D122" s="252"/>
      <c r="E122" s="255"/>
      <c r="F122" s="82" t="s">
        <v>74</v>
      </c>
      <c r="G122" s="83"/>
      <c r="H122" s="84"/>
      <c r="I122" s="84"/>
      <c r="J122" s="84"/>
      <c r="K122" s="84"/>
      <c r="L122" s="84"/>
      <c r="M122" s="84"/>
      <c r="N122" s="84">
        <v>58892</v>
      </c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75">
        <v>58892</v>
      </c>
      <c r="AB122" s="65"/>
      <c r="AC122" s="15"/>
      <c r="AD122" s="16"/>
      <c r="AE122" s="15"/>
    </row>
    <row r="123" spans="1:31" hidden="1">
      <c r="A123" s="191"/>
      <c r="B123" s="247"/>
      <c r="C123" s="250"/>
      <c r="D123" s="252"/>
      <c r="E123" s="255"/>
      <c r="F123" s="82" t="s">
        <v>124</v>
      </c>
      <c r="G123" s="83"/>
      <c r="H123" s="84"/>
      <c r="I123" s="84"/>
      <c r="J123" s="84">
        <v>294349</v>
      </c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75">
        <v>294349</v>
      </c>
      <c r="AB123" s="65"/>
      <c r="AC123" s="15">
        <v>6</v>
      </c>
      <c r="AD123" s="16">
        <v>240000</v>
      </c>
      <c r="AE123" s="15"/>
    </row>
    <row r="124" spans="1:31" hidden="1">
      <c r="A124" s="192"/>
      <c r="B124" s="248"/>
      <c r="C124" s="251"/>
      <c r="D124" s="253"/>
      <c r="E124" s="256"/>
      <c r="F124" s="82" t="s">
        <v>157</v>
      </c>
      <c r="G124" s="83"/>
      <c r="H124" s="84"/>
      <c r="I124" s="84">
        <v>434416</v>
      </c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75">
        <v>434416</v>
      </c>
      <c r="AB124" s="65"/>
      <c r="AC124" s="15">
        <v>3</v>
      </c>
      <c r="AD124" s="16">
        <v>170000</v>
      </c>
      <c r="AE124" s="15"/>
    </row>
    <row r="125" spans="1:31" hidden="1">
      <c r="A125" s="86"/>
      <c r="B125" s="87"/>
      <c r="C125" s="88"/>
      <c r="D125" s="89"/>
      <c r="E125" s="90"/>
      <c r="F125" s="91" t="s">
        <v>128</v>
      </c>
      <c r="G125" s="83"/>
      <c r="H125" s="84"/>
      <c r="I125" s="84">
        <v>279659</v>
      </c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75">
        <v>279659</v>
      </c>
      <c r="AB125" s="65"/>
      <c r="AC125" s="15"/>
      <c r="AD125" s="16"/>
      <c r="AE125" s="15"/>
    </row>
    <row r="126" spans="1:31" hidden="1">
      <c r="A126" s="68"/>
      <c r="B126" s="69" t="s">
        <v>37</v>
      </c>
      <c r="C126" s="70"/>
      <c r="D126" s="71"/>
      <c r="E126" s="72"/>
      <c r="F126" s="73"/>
      <c r="G126" s="26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>
        <f>SUM(AA118:AA125)</f>
        <v>1700203</v>
      </c>
      <c r="AB126" s="28">
        <f>AA126/E118</f>
        <v>0.8020982044340158</v>
      </c>
      <c r="AC126" s="15"/>
      <c r="AD126" s="16"/>
      <c r="AE126" s="15"/>
    </row>
    <row r="127" spans="1:31" hidden="1">
      <c r="A127" s="190">
        <v>16</v>
      </c>
      <c r="B127" s="233" t="s">
        <v>158</v>
      </c>
      <c r="C127" s="222" t="s">
        <v>159</v>
      </c>
      <c r="D127" s="225" t="s">
        <v>160</v>
      </c>
      <c r="E127" s="228">
        <f>'[1]Raport selectie'!$AG$28</f>
        <v>2574768.31</v>
      </c>
      <c r="F127" s="76" t="s">
        <v>161</v>
      </c>
      <c r="G127" s="77"/>
      <c r="H127" s="78"/>
      <c r="I127" s="78"/>
      <c r="J127" s="78">
        <v>189232</v>
      </c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5">
        <v>234708</v>
      </c>
      <c r="AB127" s="65"/>
      <c r="AC127" s="15">
        <v>1</v>
      </c>
      <c r="AD127" s="16">
        <v>189225</v>
      </c>
      <c r="AE127" s="15"/>
    </row>
    <row r="128" spans="1:31" hidden="1">
      <c r="A128" s="191"/>
      <c r="B128" s="234"/>
      <c r="C128" s="223"/>
      <c r="D128" s="226"/>
      <c r="E128" s="229"/>
      <c r="F128" s="76" t="s">
        <v>123</v>
      </c>
      <c r="G128" s="77"/>
      <c r="H128" s="78"/>
      <c r="I128" s="78"/>
      <c r="J128" s="78"/>
      <c r="K128" s="78">
        <v>234708</v>
      </c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5">
        <v>200000</v>
      </c>
      <c r="AB128" s="65"/>
      <c r="AC128" s="15"/>
      <c r="AD128" s="16"/>
      <c r="AE128" s="15"/>
    </row>
    <row r="129" spans="1:31" hidden="1">
      <c r="A129" s="191"/>
      <c r="B129" s="234"/>
      <c r="C129" s="223"/>
      <c r="D129" s="226"/>
      <c r="E129" s="229"/>
      <c r="F129" s="76" t="s">
        <v>162</v>
      </c>
      <c r="G129" s="77"/>
      <c r="H129" s="78"/>
      <c r="I129" s="78"/>
      <c r="J129" s="78">
        <v>200000</v>
      </c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5">
        <v>289633</v>
      </c>
      <c r="AB129" s="65"/>
      <c r="AC129" s="15">
        <v>3</v>
      </c>
      <c r="AD129" s="16">
        <v>120000</v>
      </c>
      <c r="AE129" s="15"/>
    </row>
    <row r="130" spans="1:31" hidden="1">
      <c r="A130" s="191"/>
      <c r="B130" s="234"/>
      <c r="C130" s="223"/>
      <c r="D130" s="226"/>
      <c r="E130" s="229"/>
      <c r="F130" s="76" t="s">
        <v>84</v>
      </c>
      <c r="G130" s="77"/>
      <c r="H130" s="78"/>
      <c r="I130" s="78"/>
      <c r="J130" s="78"/>
      <c r="K130" s="78">
        <v>289633</v>
      </c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5">
        <v>50000</v>
      </c>
      <c r="AB130" s="65"/>
      <c r="AC130" s="15"/>
      <c r="AD130" s="16"/>
      <c r="AE130" s="15"/>
    </row>
    <row r="131" spans="1:31" hidden="1">
      <c r="A131" s="191"/>
      <c r="B131" s="234"/>
      <c r="C131" s="223"/>
      <c r="D131" s="226"/>
      <c r="E131" s="229"/>
      <c r="F131" s="76" t="s">
        <v>156</v>
      </c>
      <c r="G131" s="77"/>
      <c r="H131" s="78"/>
      <c r="I131" s="78"/>
      <c r="J131" s="78">
        <v>50000</v>
      </c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5">
        <v>190000</v>
      </c>
      <c r="AB131" s="65"/>
      <c r="AC131" s="15"/>
      <c r="AD131" s="16"/>
      <c r="AE131" s="15"/>
    </row>
    <row r="132" spans="1:31" hidden="1">
      <c r="A132" s="191"/>
      <c r="B132" s="234"/>
      <c r="C132" s="223"/>
      <c r="D132" s="226"/>
      <c r="E132" s="229"/>
      <c r="F132" s="76" t="s">
        <v>126</v>
      </c>
      <c r="G132" s="77"/>
      <c r="H132" s="78"/>
      <c r="I132" s="78"/>
      <c r="J132" s="78">
        <v>190000</v>
      </c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5">
        <v>189232</v>
      </c>
      <c r="AB132" s="65"/>
      <c r="AC132" s="15">
        <v>3</v>
      </c>
      <c r="AD132" s="16">
        <v>190000</v>
      </c>
      <c r="AE132" s="15"/>
    </row>
    <row r="133" spans="1:31" hidden="1">
      <c r="A133" s="191"/>
      <c r="B133" s="234"/>
      <c r="C133" s="223"/>
      <c r="D133" s="226"/>
      <c r="E133" s="229"/>
      <c r="F133" s="76" t="s">
        <v>163</v>
      </c>
      <c r="G133" s="77"/>
      <c r="H133" s="78"/>
      <c r="I133" s="78"/>
      <c r="J133" s="78"/>
      <c r="K133" s="78">
        <v>100000</v>
      </c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5">
        <v>100000</v>
      </c>
      <c r="AB133" s="65"/>
      <c r="AC133" s="15"/>
      <c r="AD133" s="16"/>
      <c r="AE133" s="15"/>
    </row>
    <row r="134" spans="1:31" hidden="1">
      <c r="A134" s="191"/>
      <c r="B134" s="234"/>
      <c r="C134" s="223"/>
      <c r="D134" s="226"/>
      <c r="E134" s="229"/>
      <c r="F134" s="76" t="s">
        <v>128</v>
      </c>
      <c r="G134" s="77"/>
      <c r="H134" s="78"/>
      <c r="I134" s="78"/>
      <c r="J134" s="78">
        <v>400000</v>
      </c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5">
        <v>400000</v>
      </c>
      <c r="AB134" s="65"/>
      <c r="AC134" s="15">
        <v>1</v>
      </c>
      <c r="AD134" s="16">
        <v>56999.98</v>
      </c>
      <c r="AE134" s="15"/>
    </row>
    <row r="135" spans="1:31" hidden="1">
      <c r="A135" s="191"/>
      <c r="B135" s="234"/>
      <c r="C135" s="223"/>
      <c r="D135" s="226"/>
      <c r="E135" s="229"/>
      <c r="F135" s="76" t="s">
        <v>129</v>
      </c>
      <c r="G135" s="77"/>
      <c r="H135" s="78"/>
      <c r="I135" s="78"/>
      <c r="J135" s="78"/>
      <c r="K135" s="78">
        <v>306310</v>
      </c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5">
        <v>306175</v>
      </c>
      <c r="AB135" s="65"/>
      <c r="AC135" s="15"/>
      <c r="AD135" s="16"/>
      <c r="AE135" s="15"/>
    </row>
    <row r="136" spans="1:31" hidden="1">
      <c r="A136" s="192"/>
      <c r="B136" s="235"/>
      <c r="C136" s="224"/>
      <c r="D136" s="227"/>
      <c r="E136" s="230"/>
      <c r="F136" s="76" t="s">
        <v>164</v>
      </c>
      <c r="G136" s="77"/>
      <c r="H136" s="78"/>
      <c r="I136" s="78"/>
      <c r="J136" s="78"/>
      <c r="K136" s="78">
        <v>100000</v>
      </c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5">
        <v>100000</v>
      </c>
      <c r="AB136" s="65"/>
      <c r="AC136" s="15"/>
      <c r="AD136" s="16"/>
      <c r="AE136" s="15"/>
    </row>
    <row r="137" spans="1:31" hidden="1">
      <c r="A137" s="68"/>
      <c r="B137" s="92" t="s">
        <v>37</v>
      </c>
      <c r="C137" s="69"/>
      <c r="D137" s="71"/>
      <c r="E137" s="72"/>
      <c r="F137" s="93"/>
      <c r="G137" s="26"/>
      <c r="H137" s="94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>
        <f>SUM(AA127:AA136)</f>
        <v>2059748</v>
      </c>
      <c r="AB137" s="28">
        <f>AA137/E127</f>
        <v>0.79997411495250226</v>
      </c>
      <c r="AC137" s="15"/>
      <c r="AD137" s="16"/>
      <c r="AE137" s="15"/>
    </row>
    <row r="138" spans="1:31" hidden="1">
      <c r="A138" s="190">
        <v>17</v>
      </c>
      <c r="B138" s="233" t="s">
        <v>165</v>
      </c>
      <c r="C138" s="222" t="s">
        <v>166</v>
      </c>
      <c r="D138" s="225" t="s">
        <v>167</v>
      </c>
      <c r="E138" s="228">
        <f>'[1]Raport selectie'!$AG$29</f>
        <v>3642429.31</v>
      </c>
      <c r="F138" s="76" t="s">
        <v>168</v>
      </c>
      <c r="G138" s="77"/>
      <c r="H138" s="78"/>
      <c r="I138" s="78"/>
      <c r="J138" s="78"/>
      <c r="K138" s="78">
        <v>440000</v>
      </c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>
        <v>440000</v>
      </c>
      <c r="AB138" s="65"/>
      <c r="AC138" s="15">
        <v>4</v>
      </c>
      <c r="AD138" s="16">
        <v>130000</v>
      </c>
      <c r="AE138" s="15"/>
    </row>
    <row r="139" spans="1:31" hidden="1">
      <c r="A139" s="191"/>
      <c r="B139" s="234"/>
      <c r="C139" s="223"/>
      <c r="D139" s="223"/>
      <c r="E139" s="229"/>
      <c r="F139" s="76" t="s">
        <v>169</v>
      </c>
      <c r="G139" s="77"/>
      <c r="H139" s="78"/>
      <c r="I139" s="78"/>
      <c r="J139" s="78"/>
      <c r="K139" s="78">
        <v>222655</v>
      </c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>
        <v>222655</v>
      </c>
      <c r="AB139" s="65"/>
      <c r="AC139" s="15">
        <v>1</v>
      </c>
      <c r="AD139" s="16">
        <v>188307</v>
      </c>
      <c r="AE139" s="15"/>
    </row>
    <row r="140" spans="1:31" hidden="1">
      <c r="A140" s="191"/>
      <c r="B140" s="234"/>
      <c r="C140" s="223"/>
      <c r="D140" s="223"/>
      <c r="E140" s="229"/>
      <c r="F140" s="76" t="s">
        <v>170</v>
      </c>
      <c r="G140" s="77"/>
      <c r="H140" s="78"/>
      <c r="I140" s="78"/>
      <c r="J140" s="78"/>
      <c r="K140" s="78">
        <v>1000000</v>
      </c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>
        <v>1000000</v>
      </c>
      <c r="AB140" s="65"/>
      <c r="AC140" s="15"/>
      <c r="AD140" s="16"/>
      <c r="AE140" s="15"/>
    </row>
    <row r="141" spans="1:31" hidden="1">
      <c r="A141" s="191"/>
      <c r="B141" s="234"/>
      <c r="C141" s="223"/>
      <c r="D141" s="223"/>
      <c r="E141" s="229"/>
      <c r="F141" s="76" t="s">
        <v>171</v>
      </c>
      <c r="G141" s="77"/>
      <c r="H141" s="78"/>
      <c r="I141" s="78"/>
      <c r="J141" s="78"/>
      <c r="K141" s="78">
        <v>420000</v>
      </c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>
        <v>420000</v>
      </c>
      <c r="AB141" s="65"/>
      <c r="AC141" s="15">
        <v>6</v>
      </c>
      <c r="AD141" s="16">
        <v>420000</v>
      </c>
      <c r="AE141" s="15"/>
    </row>
    <row r="142" spans="1:31" hidden="1">
      <c r="A142" s="191"/>
      <c r="B142" s="234"/>
      <c r="C142" s="223"/>
      <c r="D142" s="223"/>
      <c r="E142" s="229"/>
      <c r="F142" s="76" t="s">
        <v>172</v>
      </c>
      <c r="G142" s="77"/>
      <c r="H142" s="78"/>
      <c r="I142" s="78"/>
      <c r="J142" s="78"/>
      <c r="K142" s="78"/>
      <c r="L142" s="78"/>
      <c r="M142" s="78">
        <v>200000</v>
      </c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>
        <v>200000</v>
      </c>
      <c r="AB142" s="65"/>
      <c r="AC142" s="15"/>
      <c r="AD142" s="16"/>
      <c r="AE142" s="15"/>
    </row>
    <row r="143" spans="1:31" hidden="1">
      <c r="A143" s="191"/>
      <c r="B143" s="234"/>
      <c r="C143" s="223"/>
      <c r="D143" s="223"/>
      <c r="E143" s="229"/>
      <c r="F143" s="80" t="s">
        <v>173</v>
      </c>
      <c r="G143" s="77"/>
      <c r="H143" s="78"/>
      <c r="I143" s="78"/>
      <c r="J143" s="78"/>
      <c r="K143" s="78"/>
      <c r="L143" s="78"/>
      <c r="M143" s="78">
        <v>150000</v>
      </c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>
        <v>150000</v>
      </c>
      <c r="AB143" s="65"/>
      <c r="AC143" s="15"/>
      <c r="AD143" s="16"/>
      <c r="AE143" s="15"/>
    </row>
    <row r="144" spans="1:31" hidden="1">
      <c r="A144" s="192"/>
      <c r="B144" s="235"/>
      <c r="C144" s="224"/>
      <c r="D144" s="224"/>
      <c r="E144" s="230"/>
      <c r="F144" s="76" t="s">
        <v>174</v>
      </c>
      <c r="G144" s="77"/>
      <c r="H144" s="78"/>
      <c r="I144" s="78"/>
      <c r="J144" s="78"/>
      <c r="K144" s="78"/>
      <c r="L144" s="78"/>
      <c r="M144" s="78">
        <v>150000</v>
      </c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>
        <v>150000</v>
      </c>
      <c r="AB144" s="65"/>
      <c r="AC144" s="15"/>
      <c r="AD144" s="16"/>
      <c r="AE144" s="15"/>
    </row>
    <row r="145" spans="1:31" hidden="1">
      <c r="A145" s="68"/>
      <c r="B145" s="69" t="s">
        <v>37</v>
      </c>
      <c r="C145" s="70"/>
      <c r="D145" s="71"/>
      <c r="E145" s="72"/>
      <c r="F145" s="73"/>
      <c r="G145" s="26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>
        <f>SUM(AA138:AA144)</f>
        <v>2582655</v>
      </c>
      <c r="AB145" s="28">
        <f>AA145/E138</f>
        <v>0.70904739123132088</v>
      </c>
      <c r="AC145" s="15"/>
      <c r="AD145" s="16"/>
      <c r="AE145" s="15"/>
    </row>
    <row r="146" spans="1:31" hidden="1">
      <c r="A146" s="190">
        <v>18</v>
      </c>
      <c r="B146" s="193" t="s">
        <v>175</v>
      </c>
      <c r="C146" s="196" t="s">
        <v>176</v>
      </c>
      <c r="D146" s="199" t="s">
        <v>177</v>
      </c>
      <c r="E146" s="202">
        <f>'[1]Raport selectie'!$AG$30</f>
        <v>2841524.31</v>
      </c>
      <c r="F146" s="10" t="s">
        <v>127</v>
      </c>
      <c r="G146" s="11"/>
      <c r="H146" s="12"/>
      <c r="I146" s="12">
        <v>1130001.45</v>
      </c>
      <c r="J146" s="12"/>
      <c r="K146" s="12"/>
      <c r="L146" s="17">
        <v>475711.45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>
        <v>1130001.45</v>
      </c>
      <c r="AB146" s="95"/>
      <c r="AC146" s="15">
        <v>13</v>
      </c>
      <c r="AD146" s="16">
        <v>654290</v>
      </c>
      <c r="AE146" s="15" t="s">
        <v>178</v>
      </c>
    </row>
    <row r="147" spans="1:31" hidden="1">
      <c r="A147" s="191"/>
      <c r="B147" s="194"/>
      <c r="C147" s="197"/>
      <c r="D147" s="197"/>
      <c r="E147" s="203"/>
      <c r="F147" s="10" t="s">
        <v>128</v>
      </c>
      <c r="G147" s="11"/>
      <c r="H147" s="12"/>
      <c r="I147" s="12">
        <v>80000</v>
      </c>
      <c r="J147" s="12"/>
      <c r="K147" s="12"/>
      <c r="L147" s="12" t="s">
        <v>179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>
        <v>80000</v>
      </c>
      <c r="AB147" s="95"/>
      <c r="AC147" s="15">
        <v>1</v>
      </c>
      <c r="AD147" s="16">
        <v>9.9979999999999993</v>
      </c>
      <c r="AE147" s="15" t="s">
        <v>178</v>
      </c>
    </row>
    <row r="148" spans="1:31" hidden="1">
      <c r="A148" s="191"/>
      <c r="B148" s="194"/>
      <c r="C148" s="197"/>
      <c r="D148" s="197"/>
      <c r="E148" s="203"/>
      <c r="F148" s="10" t="s">
        <v>180</v>
      </c>
      <c r="G148" s="11"/>
      <c r="H148" s="12"/>
      <c r="I148" s="12">
        <v>30000</v>
      </c>
      <c r="J148" s="12"/>
      <c r="K148" s="12"/>
      <c r="L148" s="12">
        <v>30000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>
        <v>30000</v>
      </c>
      <c r="AB148" s="95"/>
      <c r="AC148" s="15">
        <v>0</v>
      </c>
      <c r="AD148" s="16"/>
      <c r="AE148" s="15" t="s">
        <v>178</v>
      </c>
    </row>
    <row r="149" spans="1:31" hidden="1">
      <c r="A149" s="191"/>
      <c r="B149" s="194"/>
      <c r="C149" s="197"/>
      <c r="D149" s="197"/>
      <c r="E149" s="203"/>
      <c r="F149" s="10" t="s">
        <v>123</v>
      </c>
      <c r="G149" s="11"/>
      <c r="H149" s="12"/>
      <c r="I149" s="12">
        <v>298288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>
        <v>298288</v>
      </c>
      <c r="AB149" s="95"/>
      <c r="AC149" s="15">
        <v>7</v>
      </c>
      <c r="AD149" s="16">
        <v>291749</v>
      </c>
      <c r="AE149" s="15" t="s">
        <v>178</v>
      </c>
    </row>
    <row r="150" spans="1:31" hidden="1">
      <c r="A150" s="191"/>
      <c r="B150" s="194"/>
      <c r="C150" s="197"/>
      <c r="D150" s="197"/>
      <c r="E150" s="203"/>
      <c r="F150" s="10" t="s">
        <v>162</v>
      </c>
      <c r="G150" s="11"/>
      <c r="H150" s="12"/>
      <c r="I150" s="12">
        <v>280000</v>
      </c>
      <c r="J150" s="12"/>
      <c r="K150" s="12"/>
      <c r="L150" s="12">
        <v>200000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>
        <v>280000</v>
      </c>
      <c r="AB150" s="95"/>
      <c r="AC150" s="15">
        <v>2</v>
      </c>
      <c r="AD150" s="16">
        <v>80000</v>
      </c>
      <c r="AE150" s="15" t="s">
        <v>178</v>
      </c>
    </row>
    <row r="151" spans="1:31" hidden="1">
      <c r="A151" s="191"/>
      <c r="B151" s="194"/>
      <c r="C151" s="197"/>
      <c r="D151" s="197"/>
      <c r="E151" s="203"/>
      <c r="F151" s="10" t="s">
        <v>84</v>
      </c>
      <c r="G151" s="11"/>
      <c r="H151" s="12"/>
      <c r="I151" s="12">
        <v>50000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>
        <v>50000</v>
      </c>
      <c r="AB151" s="95"/>
      <c r="AC151" s="15">
        <v>1</v>
      </c>
      <c r="AD151" s="16">
        <v>49463</v>
      </c>
      <c r="AE151" s="15" t="s">
        <v>178</v>
      </c>
    </row>
    <row r="152" spans="1:31" hidden="1">
      <c r="A152" s="191"/>
      <c r="B152" s="194"/>
      <c r="C152" s="197"/>
      <c r="D152" s="197"/>
      <c r="E152" s="203"/>
      <c r="F152" s="10" t="s">
        <v>156</v>
      </c>
      <c r="G152" s="11"/>
      <c r="H152" s="12"/>
      <c r="I152" s="12">
        <v>28890</v>
      </c>
      <c r="J152" s="12"/>
      <c r="K152" s="12"/>
      <c r="L152" s="12">
        <v>28890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>
        <v>28890</v>
      </c>
      <c r="AB152" s="95"/>
      <c r="AC152" s="15">
        <v>0</v>
      </c>
      <c r="AD152" s="16"/>
      <c r="AE152" s="15" t="s">
        <v>178</v>
      </c>
    </row>
    <row r="153" spans="1:31" hidden="1">
      <c r="A153" s="191"/>
      <c r="B153" s="194"/>
      <c r="C153" s="197"/>
      <c r="D153" s="197"/>
      <c r="E153" s="203"/>
      <c r="F153" s="10" t="s">
        <v>161</v>
      </c>
      <c r="G153" s="11"/>
      <c r="H153" s="12"/>
      <c r="I153" s="12">
        <v>349720</v>
      </c>
      <c r="J153" s="12"/>
      <c r="K153" s="12"/>
      <c r="L153" s="12">
        <v>249720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>
        <v>349720</v>
      </c>
      <c r="AB153" s="95"/>
      <c r="AC153" s="15">
        <v>2</v>
      </c>
      <c r="AD153" s="16">
        <v>100000</v>
      </c>
      <c r="AE153" s="15" t="s">
        <v>178</v>
      </c>
    </row>
    <row r="154" spans="1:31" hidden="1">
      <c r="A154" s="192"/>
      <c r="B154" s="195"/>
      <c r="C154" s="198"/>
      <c r="D154" s="198"/>
      <c r="E154" s="204"/>
      <c r="F154" s="10" t="s">
        <v>181</v>
      </c>
      <c r="G154" s="11"/>
      <c r="H154" s="12"/>
      <c r="I154" s="32"/>
      <c r="J154" s="32"/>
      <c r="K154" s="12"/>
      <c r="L154" s="12">
        <v>26320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>
        <v>26320</v>
      </c>
      <c r="AB154" s="95"/>
      <c r="AC154" s="15"/>
      <c r="AD154" s="16"/>
      <c r="AE154" s="15"/>
    </row>
    <row r="155" spans="1:31" hidden="1">
      <c r="A155" s="68"/>
      <c r="B155" s="92" t="s">
        <v>37</v>
      </c>
      <c r="C155" s="69"/>
      <c r="D155" s="71"/>
      <c r="E155" s="72"/>
      <c r="F155" s="73"/>
      <c r="G155" s="26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>
        <f>SUM(AA146:AA154)</f>
        <v>2273219.4500000002</v>
      </c>
      <c r="AB155" s="28">
        <f>AA155/E146</f>
        <v>0.80000000070384758</v>
      </c>
      <c r="AC155" s="15"/>
      <c r="AD155" s="16"/>
      <c r="AE155" s="15"/>
    </row>
    <row r="156" spans="1:31" hidden="1">
      <c r="A156" s="190">
        <v>19</v>
      </c>
      <c r="B156" s="193" t="s">
        <v>182</v>
      </c>
      <c r="C156" s="196" t="s">
        <v>183</v>
      </c>
      <c r="D156" s="199" t="s">
        <v>184</v>
      </c>
      <c r="E156" s="202">
        <f>'[1]Raport selectie'!$AG$31</f>
        <v>2647974.31</v>
      </c>
      <c r="F156" s="10" t="s">
        <v>185</v>
      </c>
      <c r="G156" s="11"/>
      <c r="H156" s="12"/>
      <c r="I156" s="12">
        <v>121070.3</v>
      </c>
      <c r="J156" s="13"/>
      <c r="K156" s="13"/>
      <c r="L156" s="13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>
        <v>121070.3</v>
      </c>
      <c r="AB156" s="65"/>
      <c r="AC156" s="15"/>
      <c r="AD156" s="16"/>
      <c r="AE156" s="15" t="s">
        <v>186</v>
      </c>
    </row>
    <row r="157" spans="1:31" hidden="1">
      <c r="A157" s="191"/>
      <c r="B157" s="194"/>
      <c r="C157" s="197"/>
      <c r="D157" s="200"/>
      <c r="E157" s="203"/>
      <c r="F157" s="10" t="s">
        <v>187</v>
      </c>
      <c r="G157" s="11"/>
      <c r="H157" s="12"/>
      <c r="I157" s="12">
        <v>632256.02</v>
      </c>
      <c r="J157" s="12"/>
      <c r="K157" s="12"/>
      <c r="L157" s="13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>
        <v>632256.02</v>
      </c>
      <c r="AB157" s="65"/>
      <c r="AC157" s="15"/>
      <c r="AD157" s="16"/>
      <c r="AE157" s="15" t="s">
        <v>188</v>
      </c>
    </row>
    <row r="158" spans="1:31" hidden="1">
      <c r="A158" s="191"/>
      <c r="B158" s="194"/>
      <c r="C158" s="197"/>
      <c r="D158" s="200"/>
      <c r="E158" s="203"/>
      <c r="F158" s="10" t="s">
        <v>189</v>
      </c>
      <c r="G158" s="11"/>
      <c r="H158" s="12"/>
      <c r="I158" s="12"/>
      <c r="J158" s="12"/>
      <c r="K158" s="12"/>
      <c r="L158" s="12">
        <v>423746.06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>
        <v>423746.06</v>
      </c>
      <c r="AB158" s="65"/>
      <c r="AC158" s="15"/>
      <c r="AD158" s="16"/>
      <c r="AE158" s="15"/>
    </row>
    <row r="159" spans="1:31" hidden="1">
      <c r="A159" s="191"/>
      <c r="B159" s="194"/>
      <c r="C159" s="197"/>
      <c r="D159" s="200"/>
      <c r="E159" s="203"/>
      <c r="F159" s="10" t="s">
        <v>190</v>
      </c>
      <c r="G159" s="11"/>
      <c r="H159" s="12"/>
      <c r="I159" s="12"/>
      <c r="J159" s="12"/>
      <c r="K159" s="12"/>
      <c r="L159" s="12">
        <v>659160.53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>
        <v>659160.53</v>
      </c>
      <c r="AB159" s="65"/>
      <c r="AC159" s="15"/>
      <c r="AD159" s="16"/>
      <c r="AE159" s="15"/>
    </row>
    <row r="160" spans="1:31" hidden="1">
      <c r="A160" s="191"/>
      <c r="B160" s="194"/>
      <c r="C160" s="197"/>
      <c r="D160" s="200"/>
      <c r="E160" s="203"/>
      <c r="F160" s="10" t="s">
        <v>191</v>
      </c>
      <c r="G160" s="11"/>
      <c r="H160" s="12"/>
      <c r="I160" s="12"/>
      <c r="J160" s="12"/>
      <c r="K160" s="12"/>
      <c r="L160" s="12"/>
      <c r="M160" s="12"/>
      <c r="N160" s="12">
        <v>67261.279999999999</v>
      </c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>
        <v>67261.279999999999</v>
      </c>
      <c r="AB160" s="65"/>
      <c r="AC160" s="15"/>
      <c r="AD160" s="16"/>
      <c r="AE160" s="15"/>
    </row>
    <row r="161" spans="1:31" hidden="1">
      <c r="A161" s="192"/>
      <c r="B161" s="195"/>
      <c r="C161" s="198"/>
      <c r="D161" s="201"/>
      <c r="E161" s="204"/>
      <c r="F161" s="10" t="s">
        <v>127</v>
      </c>
      <c r="G161" s="11"/>
      <c r="H161" s="12"/>
      <c r="I161" s="12"/>
      <c r="J161" s="12"/>
      <c r="K161" s="12"/>
      <c r="L161" s="12"/>
      <c r="M161" s="12"/>
      <c r="N161" s="12">
        <v>53459.26</v>
      </c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>
        <v>53459.26</v>
      </c>
      <c r="AB161" s="65"/>
      <c r="AC161" s="15"/>
      <c r="AD161" s="16"/>
      <c r="AE161" s="15"/>
    </row>
    <row r="162" spans="1:31" hidden="1">
      <c r="A162" s="68"/>
      <c r="B162" s="69" t="s">
        <v>37</v>
      </c>
      <c r="C162" s="70"/>
      <c r="D162" s="71"/>
      <c r="E162" s="72"/>
      <c r="F162" s="73"/>
      <c r="G162" s="26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>
        <f>SUM(AA156:AA161)</f>
        <v>1956953.4500000002</v>
      </c>
      <c r="AB162" s="28">
        <f>AA162/E156</f>
        <v>0.73903792895936371</v>
      </c>
      <c r="AC162" s="15"/>
      <c r="AD162" s="16"/>
      <c r="AE162" s="15"/>
    </row>
    <row r="163" spans="1:31" hidden="1">
      <c r="A163" s="190">
        <v>20</v>
      </c>
      <c r="B163" s="193" t="s">
        <v>192</v>
      </c>
      <c r="C163" s="196" t="s">
        <v>193</v>
      </c>
      <c r="D163" s="199" t="s">
        <v>194</v>
      </c>
      <c r="E163" s="202">
        <f>'[1]Raport selectie'!$AG$32</f>
        <v>3281987.31</v>
      </c>
      <c r="F163" s="10" t="s">
        <v>151</v>
      </c>
      <c r="G163" s="11"/>
      <c r="H163" s="12"/>
      <c r="I163" s="12">
        <v>126112.08</v>
      </c>
      <c r="J163" s="13"/>
      <c r="K163" s="13"/>
      <c r="L163" s="13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>
        <v>126112.08</v>
      </c>
      <c r="AB163" s="65"/>
      <c r="AC163" s="15"/>
      <c r="AD163" s="16"/>
      <c r="AE163" s="15" t="s">
        <v>188</v>
      </c>
    </row>
    <row r="164" spans="1:31" hidden="1">
      <c r="A164" s="191"/>
      <c r="B164" s="194"/>
      <c r="C164" s="197"/>
      <c r="D164" s="197"/>
      <c r="E164" s="203"/>
      <c r="F164" s="10" t="s">
        <v>55</v>
      </c>
      <c r="G164" s="11"/>
      <c r="H164" s="12"/>
      <c r="I164" s="12">
        <v>882784.53</v>
      </c>
      <c r="J164" s="12"/>
      <c r="K164" s="12"/>
      <c r="L164" s="13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>
        <v>882784.53</v>
      </c>
      <c r="AB164" s="65"/>
      <c r="AC164" s="15">
        <v>13</v>
      </c>
      <c r="AD164" s="16">
        <v>778998</v>
      </c>
      <c r="AE164" s="15" t="s">
        <v>195</v>
      </c>
    </row>
    <row r="165" spans="1:31" hidden="1">
      <c r="A165" s="191"/>
      <c r="B165" s="194"/>
      <c r="C165" s="197"/>
      <c r="D165" s="197"/>
      <c r="E165" s="203"/>
      <c r="F165" s="10" t="s">
        <v>52</v>
      </c>
      <c r="G165" s="11"/>
      <c r="H165" s="12"/>
      <c r="I165" s="12"/>
      <c r="J165" s="12"/>
      <c r="K165" s="12"/>
      <c r="L165" s="12">
        <v>385453.51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>
        <v>385453.51</v>
      </c>
      <c r="AB165" s="65"/>
      <c r="AC165" s="15"/>
      <c r="AD165" s="16"/>
      <c r="AE165" s="15"/>
    </row>
    <row r="166" spans="1:31" hidden="1">
      <c r="A166" s="191"/>
      <c r="B166" s="194"/>
      <c r="C166" s="197"/>
      <c r="D166" s="197"/>
      <c r="E166" s="203"/>
      <c r="F166" s="10" t="s">
        <v>125</v>
      </c>
      <c r="G166" s="11"/>
      <c r="H166" s="12"/>
      <c r="I166" s="12"/>
      <c r="J166" s="12"/>
      <c r="K166" s="12"/>
      <c r="L166" s="12">
        <v>368184.2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>
        <v>368184.2</v>
      </c>
      <c r="AB166" s="65"/>
      <c r="AC166" s="15"/>
      <c r="AD166" s="16"/>
      <c r="AE166" s="15"/>
    </row>
    <row r="167" spans="1:31" hidden="1">
      <c r="A167" s="191"/>
      <c r="B167" s="194"/>
      <c r="C167" s="197"/>
      <c r="D167" s="197"/>
      <c r="E167" s="203"/>
      <c r="F167" s="10" t="s">
        <v>191</v>
      </c>
      <c r="G167" s="11"/>
      <c r="H167" s="12"/>
      <c r="I167" s="12"/>
      <c r="J167" s="12"/>
      <c r="K167" s="12"/>
      <c r="L167" s="12"/>
      <c r="M167" s="12"/>
      <c r="N167" s="12">
        <v>25222.41</v>
      </c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>
        <v>25222.41</v>
      </c>
      <c r="AB167" s="65"/>
      <c r="AC167" s="15"/>
      <c r="AD167" s="16"/>
      <c r="AE167" s="15"/>
    </row>
    <row r="168" spans="1:31" hidden="1">
      <c r="A168" s="192"/>
      <c r="B168" s="195"/>
      <c r="C168" s="198"/>
      <c r="D168" s="198"/>
      <c r="E168" s="204"/>
      <c r="F168" s="10" t="s">
        <v>127</v>
      </c>
      <c r="G168" s="11"/>
      <c r="H168" s="12"/>
      <c r="I168" s="12"/>
      <c r="J168" s="12"/>
      <c r="K168" s="12"/>
      <c r="L168" s="12"/>
      <c r="M168" s="12"/>
      <c r="N168" s="12">
        <v>37833.620000000003</v>
      </c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>
        <v>37833.620000000003</v>
      </c>
      <c r="AB168" s="65"/>
      <c r="AC168" s="15"/>
      <c r="AD168" s="16"/>
      <c r="AE168" s="15"/>
    </row>
    <row r="169" spans="1:31" hidden="1">
      <c r="A169" s="68"/>
      <c r="B169" s="69" t="s">
        <v>37</v>
      </c>
      <c r="C169" s="70"/>
      <c r="D169" s="71"/>
      <c r="E169" s="72"/>
      <c r="F169" s="73"/>
      <c r="G169" s="26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>
        <f>SUM(AA163:AA168)</f>
        <v>1825590.35</v>
      </c>
      <c r="AB169" s="28">
        <f>AA169/E163</f>
        <v>0.55624540181418314</v>
      </c>
      <c r="AC169" s="15"/>
      <c r="AD169" s="16"/>
      <c r="AE169" s="15"/>
    </row>
    <row r="170" spans="1:31" hidden="1">
      <c r="A170" s="190">
        <v>21</v>
      </c>
      <c r="B170" s="193" t="s">
        <v>196</v>
      </c>
      <c r="C170" s="18"/>
      <c r="D170" s="199" t="s">
        <v>197</v>
      </c>
      <c r="E170" s="96"/>
      <c r="F170" s="10" t="s">
        <v>198</v>
      </c>
      <c r="G170" s="11"/>
      <c r="H170" s="12"/>
      <c r="I170" s="12">
        <v>51199.22</v>
      </c>
      <c r="J170" s="12"/>
      <c r="K170" s="13"/>
      <c r="L170" s="12"/>
      <c r="M170" s="12"/>
      <c r="N170" s="12">
        <v>25599.22</v>
      </c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>
        <v>51199.22</v>
      </c>
      <c r="AB170" s="57"/>
      <c r="AC170" s="15">
        <v>1</v>
      </c>
      <c r="AD170" s="16">
        <v>25600</v>
      </c>
      <c r="AE170" s="15" t="s">
        <v>199</v>
      </c>
    </row>
    <row r="171" spans="1:31" hidden="1">
      <c r="A171" s="191"/>
      <c r="B171" s="194"/>
      <c r="C171" s="97"/>
      <c r="D171" s="197"/>
      <c r="E171" s="98"/>
      <c r="F171" s="10" t="s">
        <v>181</v>
      </c>
      <c r="G171" s="11"/>
      <c r="H171" s="12"/>
      <c r="I171" s="12">
        <v>236796.4</v>
      </c>
      <c r="J171" s="12"/>
      <c r="K171" s="13"/>
      <c r="L171" s="12"/>
      <c r="M171" s="12"/>
      <c r="N171" s="12">
        <v>127390.39999999999</v>
      </c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>
        <v>236796.4</v>
      </c>
      <c r="AB171" s="57"/>
      <c r="AC171" s="15">
        <v>1</v>
      </c>
      <c r="AD171" s="16">
        <v>109406</v>
      </c>
      <c r="AE171" s="15" t="s">
        <v>199</v>
      </c>
    </row>
    <row r="172" spans="1:31" hidden="1">
      <c r="A172" s="191"/>
      <c r="B172" s="194"/>
      <c r="C172" s="97"/>
      <c r="D172" s="197"/>
      <c r="E172" s="98"/>
      <c r="F172" s="10" t="s">
        <v>161</v>
      </c>
      <c r="G172" s="11"/>
      <c r="H172" s="12"/>
      <c r="I172" s="12">
        <v>383994.17</v>
      </c>
      <c r="J172" s="12"/>
      <c r="K172" s="13"/>
      <c r="L172" s="12"/>
      <c r="M172" s="12"/>
      <c r="N172" s="12">
        <v>103994.17</v>
      </c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>
        <v>383994.17</v>
      </c>
      <c r="AB172" s="57"/>
      <c r="AC172" s="15">
        <v>4</v>
      </c>
      <c r="AD172" s="16">
        <v>280000</v>
      </c>
      <c r="AE172" s="15" t="s">
        <v>199</v>
      </c>
    </row>
    <row r="173" spans="1:31" hidden="1">
      <c r="A173" s="191"/>
      <c r="B173" s="194"/>
      <c r="C173" s="97"/>
      <c r="D173" s="197"/>
      <c r="E173" s="98"/>
      <c r="F173" s="10" t="s">
        <v>163</v>
      </c>
      <c r="G173" s="11"/>
      <c r="H173" s="12"/>
      <c r="I173" s="12">
        <v>192954.02</v>
      </c>
      <c r="J173" s="12"/>
      <c r="K173" s="12"/>
      <c r="L173" s="12"/>
      <c r="M173" s="12"/>
      <c r="N173" s="12">
        <v>316498.02</v>
      </c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>
        <v>392954.02</v>
      </c>
      <c r="AB173" s="57"/>
      <c r="AC173" s="15">
        <v>1</v>
      </c>
      <c r="AD173" s="16">
        <v>76456</v>
      </c>
      <c r="AE173" s="15" t="s">
        <v>199</v>
      </c>
    </row>
    <row r="174" spans="1:31" hidden="1">
      <c r="A174" s="191"/>
      <c r="B174" s="194"/>
      <c r="C174" s="97" t="s">
        <v>183</v>
      </c>
      <c r="D174" s="197"/>
      <c r="E174" s="99">
        <f>'[1]Raport selectie'!$AG$33</f>
        <v>3106684.31</v>
      </c>
      <c r="F174" s="10" t="s">
        <v>128</v>
      </c>
      <c r="G174" s="11"/>
      <c r="H174" s="12"/>
      <c r="I174" s="12">
        <v>502790.34</v>
      </c>
      <c r="J174" s="12"/>
      <c r="K174" s="12"/>
      <c r="L174" s="12"/>
      <c r="M174" s="12"/>
      <c r="N174" s="12">
        <v>381460.34</v>
      </c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>
        <v>652790.34000000008</v>
      </c>
      <c r="AB174" s="57"/>
      <c r="AC174" s="15">
        <v>2</v>
      </c>
      <c r="AD174" s="16">
        <v>271330</v>
      </c>
      <c r="AE174" s="15" t="s">
        <v>199</v>
      </c>
    </row>
    <row r="175" spans="1:31" hidden="1">
      <c r="A175" s="191"/>
      <c r="B175" s="194"/>
      <c r="C175" s="97"/>
      <c r="D175" s="197"/>
      <c r="E175" s="98"/>
      <c r="F175" s="10" t="s">
        <v>129</v>
      </c>
      <c r="G175" s="11"/>
      <c r="H175" s="12"/>
      <c r="I175" s="12">
        <v>111358.31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>
        <v>111358.31</v>
      </c>
      <c r="AB175" s="57"/>
      <c r="AC175" s="15">
        <v>1</v>
      </c>
      <c r="AD175" s="16">
        <v>30689.31</v>
      </c>
      <c r="AE175" s="15" t="s">
        <v>199</v>
      </c>
    </row>
    <row r="176" spans="1:31" hidden="1">
      <c r="A176" s="191"/>
      <c r="B176" s="194"/>
      <c r="C176" s="97"/>
      <c r="D176" s="197"/>
      <c r="E176" s="98"/>
      <c r="F176" s="10" t="s">
        <v>200</v>
      </c>
      <c r="G176" s="11"/>
      <c r="H176" s="12"/>
      <c r="I176" s="12">
        <v>19199.71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>
        <v>19199.71</v>
      </c>
      <c r="AB176" s="57"/>
      <c r="AC176" s="15">
        <v>1</v>
      </c>
      <c r="AD176" s="16">
        <v>19121.61</v>
      </c>
      <c r="AE176" s="15" t="s">
        <v>199</v>
      </c>
    </row>
    <row r="177" spans="1:31" hidden="1">
      <c r="A177" s="191"/>
      <c r="B177" s="194"/>
      <c r="C177" s="97"/>
      <c r="D177" s="197"/>
      <c r="E177" s="98"/>
      <c r="F177" s="10" t="s">
        <v>201</v>
      </c>
      <c r="G177" s="11"/>
      <c r="H177" s="12"/>
      <c r="I177" s="12"/>
      <c r="J177" s="12"/>
      <c r="K177" s="12"/>
      <c r="L177" s="12"/>
      <c r="M177" s="12"/>
      <c r="N177" s="12">
        <v>185597.18</v>
      </c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>
        <v>185597.18</v>
      </c>
      <c r="AB177" s="57"/>
      <c r="AC177" s="15"/>
      <c r="AD177" s="16"/>
      <c r="AE177" s="15"/>
    </row>
    <row r="178" spans="1:31" hidden="1">
      <c r="A178" s="192"/>
      <c r="B178" s="195"/>
      <c r="C178" s="100"/>
      <c r="D178" s="198"/>
      <c r="E178" s="52"/>
      <c r="F178" s="10" t="s">
        <v>202</v>
      </c>
      <c r="G178" s="11"/>
      <c r="H178" s="12"/>
      <c r="I178" s="12"/>
      <c r="J178" s="12"/>
      <c r="K178" s="12"/>
      <c r="L178" s="12"/>
      <c r="M178" s="12"/>
      <c r="N178" s="12">
        <v>7304.87</v>
      </c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>
        <v>7304.85</v>
      </c>
      <c r="AB178" s="57"/>
      <c r="AC178" s="15"/>
      <c r="AD178" s="16"/>
      <c r="AE178" s="15"/>
    </row>
    <row r="179" spans="1:31" hidden="1">
      <c r="A179" s="68"/>
      <c r="B179" s="69" t="s">
        <v>37</v>
      </c>
      <c r="C179" s="70"/>
      <c r="D179" s="71"/>
      <c r="E179" s="72"/>
      <c r="F179" s="73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7">
        <f>SUM(AA170:AA178)</f>
        <v>2041194.2000000002</v>
      </c>
      <c r="AB179" s="28">
        <f>AA179/E174</f>
        <v>0.65703302824483001</v>
      </c>
      <c r="AC179" s="15"/>
      <c r="AD179" s="16"/>
      <c r="AE179" s="15"/>
    </row>
    <row r="180" spans="1:31" hidden="1">
      <c r="A180" s="190">
        <v>22</v>
      </c>
      <c r="B180" s="193" t="s">
        <v>203</v>
      </c>
      <c r="C180" s="196" t="s">
        <v>183</v>
      </c>
      <c r="D180" s="199" t="s">
        <v>204</v>
      </c>
      <c r="E180" s="202">
        <v>1773322.31</v>
      </c>
      <c r="F180" s="10" t="s">
        <v>205</v>
      </c>
      <c r="G180" s="75"/>
      <c r="H180" s="75"/>
      <c r="I180" s="75"/>
      <c r="J180" s="75">
        <v>259407</v>
      </c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101">
        <v>259407</v>
      </c>
      <c r="AB180" s="57"/>
      <c r="AC180" s="15"/>
      <c r="AD180" s="16"/>
      <c r="AE180" s="15"/>
    </row>
    <row r="181" spans="1:31" hidden="1">
      <c r="A181" s="191"/>
      <c r="B181" s="194"/>
      <c r="C181" s="197"/>
      <c r="D181" s="197"/>
      <c r="E181" s="203"/>
      <c r="F181" s="10" t="s">
        <v>206</v>
      </c>
      <c r="G181" s="75"/>
      <c r="H181" s="75"/>
      <c r="I181" s="75"/>
      <c r="J181" s="75"/>
      <c r="K181" s="75"/>
      <c r="L181" s="75">
        <v>453961</v>
      </c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101">
        <v>453961</v>
      </c>
      <c r="AB181" s="57"/>
      <c r="AC181" s="15"/>
      <c r="AD181" s="16"/>
      <c r="AE181" s="15"/>
    </row>
    <row r="182" spans="1:31" hidden="1">
      <c r="A182" s="191"/>
      <c r="B182" s="194"/>
      <c r="C182" s="197"/>
      <c r="D182" s="197"/>
      <c r="E182" s="203"/>
      <c r="F182" s="10" t="s">
        <v>207</v>
      </c>
      <c r="G182" s="75"/>
      <c r="H182" s="75"/>
      <c r="I182" s="75"/>
      <c r="J182" s="75"/>
      <c r="K182" s="75"/>
      <c r="L182" s="75"/>
      <c r="M182" s="75">
        <v>453961</v>
      </c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101">
        <v>453961</v>
      </c>
      <c r="AB182" s="57"/>
      <c r="AC182" s="15"/>
      <c r="AD182" s="16"/>
      <c r="AE182" s="15"/>
    </row>
    <row r="183" spans="1:31" hidden="1">
      <c r="A183" s="192"/>
      <c r="B183" s="195"/>
      <c r="C183" s="198"/>
      <c r="D183" s="198"/>
      <c r="E183" s="204"/>
      <c r="F183" s="10" t="s">
        <v>208</v>
      </c>
      <c r="G183" s="75"/>
      <c r="H183" s="75"/>
      <c r="I183" s="75"/>
      <c r="J183" s="75"/>
      <c r="K183" s="75"/>
      <c r="L183" s="75"/>
      <c r="M183" s="75"/>
      <c r="N183" s="75">
        <v>35668</v>
      </c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101">
        <v>35668</v>
      </c>
      <c r="AB183" s="57"/>
      <c r="AC183" s="15"/>
      <c r="AD183" s="16"/>
      <c r="AE183" s="15"/>
    </row>
    <row r="184" spans="1:31" hidden="1">
      <c r="A184" s="68"/>
      <c r="B184" s="69" t="s">
        <v>37</v>
      </c>
      <c r="C184" s="70"/>
      <c r="D184" s="71"/>
      <c r="E184" s="72"/>
      <c r="F184" s="73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7">
        <f>SUM(AA180:AA183)</f>
        <v>1202997</v>
      </c>
      <c r="AB184" s="28">
        <f>AA184/E180</f>
        <v>0.67838598387678317</v>
      </c>
      <c r="AC184" s="15"/>
      <c r="AD184" s="16"/>
      <c r="AE184" s="15"/>
    </row>
    <row r="185" spans="1:31" hidden="1">
      <c r="A185" s="190">
        <v>23</v>
      </c>
      <c r="B185" s="193" t="s">
        <v>209</v>
      </c>
      <c r="C185" s="196" t="s">
        <v>193</v>
      </c>
      <c r="D185" s="199" t="s">
        <v>210</v>
      </c>
      <c r="E185" s="202">
        <f>'[1]Raport selectie'!$AG$35</f>
        <v>3613253.19</v>
      </c>
      <c r="F185" s="10" t="s">
        <v>211</v>
      </c>
      <c r="G185" s="75"/>
      <c r="H185" s="75">
        <v>50000</v>
      </c>
      <c r="I185" s="75"/>
      <c r="J185" s="75"/>
      <c r="K185" s="75"/>
      <c r="L185" s="75"/>
      <c r="M185" s="75"/>
      <c r="N185" s="75">
        <v>61582</v>
      </c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101">
        <f>N185+M185+L185+K185+J185+I185+H185+G185</f>
        <v>111582</v>
      </c>
      <c r="AB185" s="57"/>
      <c r="AC185" s="15">
        <v>1</v>
      </c>
      <c r="AD185" s="16">
        <v>36000</v>
      </c>
      <c r="AE185" s="15" t="s">
        <v>212</v>
      </c>
    </row>
    <row r="186" spans="1:31" hidden="1">
      <c r="A186" s="191"/>
      <c r="B186" s="194"/>
      <c r="C186" s="197"/>
      <c r="D186" s="215"/>
      <c r="E186" s="203"/>
      <c r="F186" s="10" t="s">
        <v>207</v>
      </c>
      <c r="G186" s="75"/>
      <c r="H186" s="75">
        <v>78000</v>
      </c>
      <c r="I186" s="75"/>
      <c r="J186" s="75"/>
      <c r="K186" s="75"/>
      <c r="L186" s="75"/>
      <c r="M186" s="75"/>
      <c r="N186" s="75">
        <v>281225</v>
      </c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101">
        <f t="shared" ref="AA186:AA192" si="4">N186+M186+L186+K186+J186+I186+H186+G186</f>
        <v>359225</v>
      </c>
      <c r="AB186" s="57"/>
      <c r="AC186" s="15">
        <v>1</v>
      </c>
      <c r="AD186" s="16">
        <v>39000</v>
      </c>
      <c r="AE186" s="15" t="s">
        <v>213</v>
      </c>
    </row>
    <row r="187" spans="1:31" hidden="1">
      <c r="A187" s="191"/>
      <c r="B187" s="194"/>
      <c r="C187" s="197"/>
      <c r="D187" s="215"/>
      <c r="E187" s="203"/>
      <c r="F187" s="10" t="s">
        <v>214</v>
      </c>
      <c r="G187" s="75"/>
      <c r="H187" s="75"/>
      <c r="I187" s="75"/>
      <c r="J187" s="75"/>
      <c r="K187" s="75"/>
      <c r="L187" s="75"/>
      <c r="M187" s="75"/>
      <c r="N187" s="75">
        <v>147796</v>
      </c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101">
        <f t="shared" si="4"/>
        <v>147796</v>
      </c>
      <c r="AB187" s="57"/>
      <c r="AC187" s="15"/>
      <c r="AD187" s="16"/>
      <c r="AE187" s="15"/>
    </row>
    <row r="188" spans="1:31" hidden="1">
      <c r="A188" s="191"/>
      <c r="B188" s="194"/>
      <c r="C188" s="197"/>
      <c r="D188" s="215"/>
      <c r="E188" s="203"/>
      <c r="F188" s="10" t="s">
        <v>205</v>
      </c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101">
        <f t="shared" si="4"/>
        <v>0</v>
      </c>
      <c r="AB188" s="57"/>
      <c r="AC188" s="15"/>
      <c r="AD188" s="16"/>
      <c r="AE188" s="15"/>
    </row>
    <row r="189" spans="1:31" hidden="1">
      <c r="A189" s="191"/>
      <c r="B189" s="194"/>
      <c r="C189" s="197"/>
      <c r="D189" s="215"/>
      <c r="E189" s="203"/>
      <c r="F189" s="10" t="s">
        <v>206</v>
      </c>
      <c r="G189" s="75"/>
      <c r="H189" s="75"/>
      <c r="I189" s="75"/>
      <c r="J189" s="75"/>
      <c r="K189" s="75"/>
      <c r="L189" s="75"/>
      <c r="M189" s="75"/>
      <c r="N189" s="75">
        <v>862145</v>
      </c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101">
        <f t="shared" si="4"/>
        <v>862145</v>
      </c>
      <c r="AB189" s="57"/>
      <c r="AC189" s="15"/>
      <c r="AD189" s="16"/>
      <c r="AE189" s="15"/>
    </row>
    <row r="190" spans="1:31" hidden="1">
      <c r="A190" s="191"/>
      <c r="B190" s="194"/>
      <c r="C190" s="197"/>
      <c r="D190" s="215"/>
      <c r="E190" s="203"/>
      <c r="F190" s="10" t="s">
        <v>215</v>
      </c>
      <c r="G190" s="75"/>
      <c r="H190" s="75">
        <v>27000</v>
      </c>
      <c r="I190" s="75"/>
      <c r="J190" s="75"/>
      <c r="K190" s="75"/>
      <c r="L190" s="75"/>
      <c r="M190" s="75"/>
      <c r="N190" s="75">
        <v>169966</v>
      </c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101">
        <f t="shared" si="4"/>
        <v>196966</v>
      </c>
      <c r="AB190" s="57"/>
      <c r="AC190" s="15">
        <v>1</v>
      </c>
      <c r="AD190" s="16">
        <v>9000</v>
      </c>
      <c r="AE190" s="15" t="s">
        <v>212</v>
      </c>
    </row>
    <row r="191" spans="1:31" hidden="1">
      <c r="A191" s="191"/>
      <c r="B191" s="194"/>
      <c r="C191" s="197"/>
      <c r="D191" s="215"/>
      <c r="E191" s="203"/>
      <c r="F191" s="10" t="s">
        <v>208</v>
      </c>
      <c r="G191" s="75"/>
      <c r="H191" s="75">
        <v>600000</v>
      </c>
      <c r="I191" s="75"/>
      <c r="J191" s="75"/>
      <c r="K191" s="75"/>
      <c r="L191" s="75"/>
      <c r="M191" s="75"/>
      <c r="N191" s="75">
        <v>833410</v>
      </c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101">
        <f t="shared" si="4"/>
        <v>1433410</v>
      </c>
      <c r="AB191" s="57"/>
      <c r="AC191" s="15">
        <v>10</v>
      </c>
      <c r="AD191" s="16">
        <v>658002</v>
      </c>
      <c r="AE191" s="15" t="s">
        <v>216</v>
      </c>
    </row>
    <row r="192" spans="1:31" hidden="1">
      <c r="A192" s="191"/>
      <c r="B192" s="194"/>
      <c r="C192" s="197"/>
      <c r="D192" s="197"/>
      <c r="E192" s="203"/>
      <c r="F192" s="10" t="s">
        <v>217</v>
      </c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101">
        <f t="shared" si="4"/>
        <v>0</v>
      </c>
      <c r="AB192" s="57"/>
      <c r="AC192" s="15"/>
      <c r="AD192" s="16"/>
      <c r="AE192" s="15"/>
    </row>
    <row r="193" spans="1:31" hidden="1">
      <c r="A193" s="25"/>
      <c r="B193" s="35" t="s">
        <v>37</v>
      </c>
      <c r="C193" s="22"/>
      <c r="D193" s="23"/>
      <c r="E193" s="36"/>
      <c r="F193" s="73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7">
        <f>SUM(AA185:AA192)</f>
        <v>3111124</v>
      </c>
      <c r="AB193" s="28">
        <f>AA193/E185</f>
        <v>0.86103127470012697</v>
      </c>
      <c r="AC193" s="15"/>
      <c r="AD193" s="16"/>
      <c r="AE193" s="15"/>
    </row>
    <row r="194" spans="1:31" hidden="1">
      <c r="A194" s="190">
        <v>24</v>
      </c>
      <c r="B194" s="193" t="s">
        <v>218</v>
      </c>
      <c r="C194" s="196" t="s">
        <v>183</v>
      </c>
      <c r="D194" s="199" t="s">
        <v>219</v>
      </c>
      <c r="E194" s="202">
        <f>'[1]Raport selectie'!$AG$36</f>
        <v>1564642.31</v>
      </c>
      <c r="F194" s="10" t="s">
        <v>51</v>
      </c>
      <c r="G194" s="75"/>
      <c r="H194" s="75"/>
      <c r="I194" s="75">
        <v>363950</v>
      </c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101">
        <v>363950</v>
      </c>
      <c r="AB194" s="57"/>
      <c r="AC194" s="15"/>
      <c r="AD194" s="16"/>
      <c r="AE194" s="15"/>
    </row>
    <row r="195" spans="1:31" hidden="1">
      <c r="A195" s="191"/>
      <c r="B195" s="194"/>
      <c r="C195" s="197"/>
      <c r="D195" s="215"/>
      <c r="E195" s="203"/>
      <c r="F195" s="10" t="s">
        <v>62</v>
      </c>
      <c r="G195" s="75"/>
      <c r="H195" s="75"/>
      <c r="I195" s="75">
        <v>50000</v>
      </c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101">
        <v>50000</v>
      </c>
      <c r="AB195" s="57"/>
      <c r="AC195" s="15"/>
      <c r="AD195" s="16"/>
      <c r="AE195" s="15"/>
    </row>
    <row r="196" spans="1:31" hidden="1">
      <c r="A196" s="191"/>
      <c r="B196" s="194"/>
      <c r="C196" s="197"/>
      <c r="D196" s="215"/>
      <c r="E196" s="203"/>
      <c r="F196" s="10" t="s">
        <v>128</v>
      </c>
      <c r="G196" s="75"/>
      <c r="H196" s="75"/>
      <c r="I196" s="75">
        <v>10000</v>
      </c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101">
        <v>10000</v>
      </c>
      <c r="AB196" s="57"/>
      <c r="AC196" s="15"/>
      <c r="AD196" s="16"/>
      <c r="AE196" s="15"/>
    </row>
    <row r="197" spans="1:31" hidden="1">
      <c r="A197" s="191"/>
      <c r="B197" s="194"/>
      <c r="C197" s="197"/>
      <c r="D197" s="215"/>
      <c r="E197" s="203"/>
      <c r="F197" s="10" t="s">
        <v>220</v>
      </c>
      <c r="G197" s="75"/>
      <c r="H197" s="75"/>
      <c r="I197" s="75"/>
      <c r="J197" s="75"/>
      <c r="K197" s="75">
        <v>60000</v>
      </c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101">
        <v>60000</v>
      </c>
      <c r="AB197" s="57"/>
      <c r="AC197" s="15"/>
      <c r="AD197" s="16"/>
      <c r="AE197" s="15"/>
    </row>
    <row r="198" spans="1:31" hidden="1">
      <c r="A198" s="191"/>
      <c r="B198" s="194"/>
      <c r="C198" s="197"/>
      <c r="D198" s="215"/>
      <c r="E198" s="203"/>
      <c r="F198" s="10" t="s">
        <v>127</v>
      </c>
      <c r="G198" s="75"/>
      <c r="H198" s="75"/>
      <c r="I198" s="75"/>
      <c r="J198" s="75"/>
      <c r="K198" s="75">
        <v>25000</v>
      </c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101">
        <v>25000</v>
      </c>
      <c r="AB198" s="57"/>
      <c r="AC198" s="15"/>
      <c r="AD198" s="16"/>
      <c r="AE198" s="15"/>
    </row>
    <row r="199" spans="1:31" hidden="1">
      <c r="A199" s="191"/>
      <c r="B199" s="194"/>
      <c r="C199" s="197"/>
      <c r="D199" s="215"/>
      <c r="E199" s="203"/>
      <c r="F199" s="10" t="s">
        <v>221</v>
      </c>
      <c r="G199" s="75"/>
      <c r="H199" s="75"/>
      <c r="I199" s="75"/>
      <c r="J199" s="75"/>
      <c r="K199" s="75">
        <v>60000</v>
      </c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101">
        <v>60000</v>
      </c>
      <c r="AB199" s="57"/>
      <c r="AC199" s="15"/>
      <c r="AD199" s="16"/>
      <c r="AE199" s="15"/>
    </row>
    <row r="200" spans="1:31" hidden="1">
      <c r="A200" s="191"/>
      <c r="B200" s="194"/>
      <c r="C200" s="197"/>
      <c r="D200" s="215"/>
      <c r="E200" s="203"/>
      <c r="F200" s="10" t="s">
        <v>222</v>
      </c>
      <c r="G200" s="75"/>
      <c r="H200" s="75"/>
      <c r="I200" s="75"/>
      <c r="J200" s="75"/>
      <c r="K200" s="75"/>
      <c r="L200" s="75">
        <v>483000</v>
      </c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101">
        <v>483000</v>
      </c>
      <c r="AB200" s="57"/>
      <c r="AC200" s="15"/>
      <c r="AD200" s="16"/>
      <c r="AE200" s="15"/>
    </row>
    <row r="201" spans="1:31" hidden="1">
      <c r="A201" s="191"/>
      <c r="B201" s="194"/>
      <c r="C201" s="197"/>
      <c r="D201" s="215"/>
      <c r="E201" s="203"/>
      <c r="F201" s="10" t="s">
        <v>53</v>
      </c>
      <c r="G201" s="75"/>
      <c r="H201" s="75"/>
      <c r="I201" s="75"/>
      <c r="J201" s="75"/>
      <c r="K201" s="75"/>
      <c r="L201" s="75">
        <v>105000</v>
      </c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101">
        <v>105000</v>
      </c>
      <c r="AB201" s="57"/>
      <c r="AC201" s="15"/>
      <c r="AD201" s="16"/>
      <c r="AE201" s="15"/>
    </row>
    <row r="202" spans="1:31" hidden="1">
      <c r="A202" s="192"/>
      <c r="B202" s="195"/>
      <c r="C202" s="198"/>
      <c r="D202" s="257"/>
      <c r="E202" s="204"/>
      <c r="F202" s="10" t="s">
        <v>223</v>
      </c>
      <c r="G202" s="75"/>
      <c r="H202" s="75"/>
      <c r="I202" s="75"/>
      <c r="J202" s="75"/>
      <c r="K202" s="75"/>
      <c r="L202" s="75">
        <v>6000</v>
      </c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101">
        <v>6000</v>
      </c>
      <c r="AB202" s="57"/>
      <c r="AC202" s="15"/>
      <c r="AD202" s="16"/>
      <c r="AE202" s="15"/>
    </row>
    <row r="203" spans="1:31" hidden="1">
      <c r="A203" s="68"/>
      <c r="B203" s="69" t="s">
        <v>37</v>
      </c>
      <c r="C203" s="70"/>
      <c r="D203" s="71"/>
      <c r="E203" s="72"/>
      <c r="F203" s="73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7">
        <f>SUM(AA194:AA202)</f>
        <v>1162950</v>
      </c>
      <c r="AB203" s="28">
        <f>AA203/E194</f>
        <v>0.74326892003834411</v>
      </c>
      <c r="AC203" s="15"/>
      <c r="AD203" s="16"/>
      <c r="AE203" s="15"/>
    </row>
    <row r="204" spans="1:31" hidden="1">
      <c r="A204" s="190">
        <v>25</v>
      </c>
      <c r="B204" s="193" t="s">
        <v>224</v>
      </c>
      <c r="C204" s="196" t="s">
        <v>225</v>
      </c>
      <c r="D204" s="199" t="s">
        <v>226</v>
      </c>
      <c r="E204" s="202">
        <f>'[1]Raport selectie'!$AG$37</f>
        <v>3988260.59</v>
      </c>
      <c r="F204" s="10" t="s">
        <v>227</v>
      </c>
      <c r="G204" s="75"/>
      <c r="H204" s="75"/>
      <c r="I204" s="75"/>
      <c r="J204" s="75"/>
      <c r="K204" s="75"/>
      <c r="L204" s="75"/>
      <c r="M204" s="75"/>
      <c r="N204" s="75">
        <v>1554045.71</v>
      </c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101">
        <v>1554045.71</v>
      </c>
      <c r="AB204" s="57"/>
      <c r="AC204" s="15"/>
      <c r="AD204" s="16"/>
      <c r="AE204" s="15"/>
    </row>
    <row r="205" spans="1:31" hidden="1">
      <c r="A205" s="191"/>
      <c r="B205" s="194"/>
      <c r="C205" s="197"/>
      <c r="D205" s="200"/>
      <c r="E205" s="203"/>
      <c r="F205" s="10" t="s">
        <v>207</v>
      </c>
      <c r="G205" s="75"/>
      <c r="H205" s="75"/>
      <c r="I205" s="75"/>
      <c r="J205" s="75"/>
      <c r="K205" s="75"/>
      <c r="L205" s="75"/>
      <c r="M205" s="75">
        <v>721120.64</v>
      </c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101">
        <v>721120.64</v>
      </c>
      <c r="AB205" s="57"/>
      <c r="AC205" s="15"/>
      <c r="AD205" s="16"/>
      <c r="AE205" s="15"/>
    </row>
    <row r="206" spans="1:31" hidden="1">
      <c r="A206" s="191"/>
      <c r="B206" s="194"/>
      <c r="C206" s="197"/>
      <c r="D206" s="200"/>
      <c r="E206" s="203"/>
      <c r="F206" s="10" t="s">
        <v>228</v>
      </c>
      <c r="G206" s="75"/>
      <c r="H206" s="75"/>
      <c r="I206" s="75"/>
      <c r="J206" s="75"/>
      <c r="K206" s="75"/>
      <c r="L206" s="75"/>
      <c r="M206" s="75"/>
      <c r="N206" s="75">
        <v>400000</v>
      </c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101">
        <v>400000</v>
      </c>
      <c r="AB206" s="57"/>
      <c r="AC206" s="15"/>
      <c r="AD206" s="16"/>
      <c r="AE206" s="15"/>
    </row>
    <row r="207" spans="1:31" hidden="1">
      <c r="A207" s="191"/>
      <c r="B207" s="194"/>
      <c r="C207" s="197"/>
      <c r="D207" s="200"/>
      <c r="E207" s="203"/>
      <c r="F207" s="10" t="s">
        <v>229</v>
      </c>
      <c r="G207" s="75"/>
      <c r="H207" s="75"/>
      <c r="I207" s="75"/>
      <c r="J207" s="75"/>
      <c r="K207" s="75"/>
      <c r="L207" s="75"/>
      <c r="M207" s="75">
        <v>250000</v>
      </c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101">
        <v>250000</v>
      </c>
      <c r="AB207" s="57"/>
      <c r="AC207" s="15"/>
      <c r="AD207" s="16"/>
      <c r="AE207" s="15"/>
    </row>
    <row r="208" spans="1:31" hidden="1">
      <c r="A208" s="191"/>
      <c r="B208" s="194"/>
      <c r="C208" s="197"/>
      <c r="D208" s="200"/>
      <c r="E208" s="203"/>
      <c r="F208" s="10" t="s">
        <v>230</v>
      </c>
      <c r="G208" s="75"/>
      <c r="H208" s="75"/>
      <c r="I208" s="75"/>
      <c r="J208" s="75"/>
      <c r="K208" s="75"/>
      <c r="L208" s="75"/>
      <c r="M208" s="75"/>
      <c r="N208" s="75">
        <v>100000</v>
      </c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101">
        <v>100000</v>
      </c>
      <c r="AB208" s="57"/>
      <c r="AC208" s="15"/>
      <c r="AD208" s="16"/>
      <c r="AE208" s="15"/>
    </row>
    <row r="209" spans="1:31" hidden="1">
      <c r="A209" s="191"/>
      <c r="B209" s="194"/>
      <c r="C209" s="197"/>
      <c r="D209" s="200"/>
      <c r="E209" s="203"/>
      <c r="F209" s="10" t="s">
        <v>215</v>
      </c>
      <c r="G209" s="75"/>
      <c r="H209" s="75"/>
      <c r="I209" s="75"/>
      <c r="J209" s="75"/>
      <c r="K209" s="75"/>
      <c r="L209" s="75"/>
      <c r="M209" s="75">
        <v>141732</v>
      </c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101">
        <v>141732</v>
      </c>
      <c r="AB209" s="57"/>
      <c r="AC209" s="15"/>
      <c r="AD209" s="16"/>
      <c r="AE209" s="15"/>
    </row>
    <row r="210" spans="1:31" hidden="1">
      <c r="A210" s="192"/>
      <c r="B210" s="195"/>
      <c r="C210" s="198"/>
      <c r="D210" s="201"/>
      <c r="E210" s="204"/>
      <c r="F210" s="10" t="s">
        <v>208</v>
      </c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101"/>
      <c r="AB210" s="57"/>
      <c r="AC210" s="15"/>
      <c r="AD210" s="16"/>
      <c r="AE210" s="15" t="s">
        <v>231</v>
      </c>
    </row>
    <row r="211" spans="1:31" hidden="1">
      <c r="A211" s="68"/>
      <c r="B211" s="69" t="s">
        <v>37</v>
      </c>
      <c r="C211" s="70"/>
      <c r="D211" s="71"/>
      <c r="E211" s="72"/>
      <c r="F211" s="93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7">
        <f>SUM(AA204:AA210)</f>
        <v>3166898.35</v>
      </c>
      <c r="AB211" s="28">
        <f>AA211/E204</f>
        <v>0.79405502186606125</v>
      </c>
      <c r="AC211" s="15"/>
      <c r="AD211" s="16"/>
      <c r="AE211" s="15"/>
    </row>
    <row r="212" spans="1:31" hidden="1">
      <c r="A212" s="268">
        <v>26</v>
      </c>
      <c r="B212" s="269" t="s">
        <v>232</v>
      </c>
      <c r="C212" s="270" t="s">
        <v>233</v>
      </c>
      <c r="D212" s="271" t="s">
        <v>234</v>
      </c>
      <c r="E212" s="272">
        <v>1634926.31</v>
      </c>
      <c r="F212" s="10" t="s">
        <v>123</v>
      </c>
      <c r="G212" s="75"/>
      <c r="H212" s="75"/>
      <c r="I212" s="75"/>
      <c r="J212" s="75"/>
      <c r="K212" s="75"/>
      <c r="L212" s="75">
        <v>427822.74</v>
      </c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101">
        <f>N212+M212+L212+K212+J212+I212+H212+G212</f>
        <v>427822.74</v>
      </c>
      <c r="AB212" s="57"/>
      <c r="AC212" s="15"/>
      <c r="AD212" s="16"/>
      <c r="AE212" s="15"/>
    </row>
    <row r="213" spans="1:31" hidden="1">
      <c r="A213" s="268"/>
      <c r="B213" s="269"/>
      <c r="C213" s="270"/>
      <c r="D213" s="271"/>
      <c r="E213" s="272"/>
      <c r="F213" s="10" t="s">
        <v>222</v>
      </c>
      <c r="G213" s="75"/>
      <c r="H213" s="75"/>
      <c r="I213" s="75"/>
      <c r="J213" s="75"/>
      <c r="K213" s="75"/>
      <c r="L213" s="75">
        <v>606440.43999999994</v>
      </c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101">
        <f t="shared" ref="AA213:AA214" si="5">N213+M213+L213+K213+J213+I213+H213+G213</f>
        <v>606440.43999999994</v>
      </c>
      <c r="AB213" s="57"/>
      <c r="AC213" s="15"/>
      <c r="AD213" s="16"/>
      <c r="AE213" s="15"/>
    </row>
    <row r="214" spans="1:31" hidden="1">
      <c r="A214" s="268"/>
      <c r="B214" s="269"/>
      <c r="C214" s="270"/>
      <c r="D214" s="102"/>
      <c r="E214" s="272"/>
      <c r="F214" s="14" t="s">
        <v>84</v>
      </c>
      <c r="G214" s="75"/>
      <c r="H214" s="75"/>
      <c r="I214" s="75"/>
      <c r="J214" s="75"/>
      <c r="K214" s="75"/>
      <c r="L214" s="75">
        <v>171129.1</v>
      </c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101">
        <f t="shared" si="5"/>
        <v>171129.1</v>
      </c>
      <c r="AB214" s="57"/>
      <c r="AC214" s="15"/>
      <c r="AD214" s="16"/>
      <c r="AE214" s="15"/>
    </row>
    <row r="215" spans="1:31" hidden="1">
      <c r="A215" s="68"/>
      <c r="B215" s="103" t="s">
        <v>37</v>
      </c>
      <c r="C215" s="104"/>
      <c r="D215" s="105"/>
      <c r="E215" s="106"/>
      <c r="F215" s="107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7">
        <f>SUM(AA212:AA214)</f>
        <v>1205392.28</v>
      </c>
      <c r="AB215" s="28">
        <f>AA215/E212</f>
        <v>0.73727621399645837</v>
      </c>
      <c r="AC215" s="15"/>
      <c r="AD215" s="16"/>
      <c r="AE215" s="15"/>
    </row>
    <row r="216" spans="1:31" hidden="1">
      <c r="A216" s="190">
        <v>27</v>
      </c>
      <c r="B216" s="258" t="s">
        <v>235</v>
      </c>
      <c r="C216" s="260" t="s">
        <v>225</v>
      </c>
      <c r="D216" s="262" t="s">
        <v>236</v>
      </c>
      <c r="E216" s="202">
        <v>2124434.31</v>
      </c>
      <c r="F216" s="10" t="s">
        <v>205</v>
      </c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101">
        <f>N216+M216+L216+K216+J216+I216+H216+G216</f>
        <v>0</v>
      </c>
      <c r="AB216" s="57"/>
      <c r="AC216" s="15"/>
      <c r="AD216" s="16"/>
      <c r="AE216" s="15"/>
    </row>
    <row r="217" spans="1:31" hidden="1">
      <c r="A217" s="191"/>
      <c r="B217" s="264"/>
      <c r="C217" s="265"/>
      <c r="D217" s="273"/>
      <c r="E217" s="203"/>
      <c r="F217" s="10" t="s">
        <v>214</v>
      </c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101">
        <f t="shared" ref="AA217:AA219" si="6">N217+M217+L217+K217+J217+I217+H217+G217</f>
        <v>0</v>
      </c>
      <c r="AB217" s="57"/>
      <c r="AC217" s="15"/>
      <c r="AD217" s="16"/>
      <c r="AE217" s="15"/>
    </row>
    <row r="218" spans="1:31" hidden="1">
      <c r="A218" s="191"/>
      <c r="B218" s="264"/>
      <c r="C218" s="265"/>
      <c r="D218" s="265"/>
      <c r="E218" s="203"/>
      <c r="F218" s="10" t="s">
        <v>211</v>
      </c>
      <c r="G218" s="75"/>
      <c r="H218" s="75"/>
      <c r="I218" s="75"/>
      <c r="J218" s="75"/>
      <c r="K218" s="75"/>
      <c r="L218" s="75"/>
      <c r="M218" s="75">
        <v>430000</v>
      </c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101">
        <f t="shared" si="6"/>
        <v>430000</v>
      </c>
      <c r="AB218" s="57"/>
      <c r="AC218" s="15"/>
      <c r="AD218" s="16"/>
      <c r="AE218" s="15"/>
    </row>
    <row r="219" spans="1:31" hidden="1">
      <c r="A219" s="192"/>
      <c r="B219" s="259"/>
      <c r="C219" s="261"/>
      <c r="D219" s="261"/>
      <c r="E219" s="204"/>
      <c r="F219" s="10" t="s">
        <v>207</v>
      </c>
      <c r="G219" s="75"/>
      <c r="H219" s="75"/>
      <c r="I219" s="75"/>
      <c r="J219" s="75"/>
      <c r="K219" s="75">
        <v>1040000</v>
      </c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101">
        <f t="shared" si="6"/>
        <v>1040000</v>
      </c>
      <c r="AB219" s="57"/>
      <c r="AC219" s="15">
        <v>8</v>
      </c>
      <c r="AD219" s="16">
        <v>1011513</v>
      </c>
      <c r="AE219" s="15"/>
    </row>
    <row r="220" spans="1:31" hidden="1">
      <c r="A220" s="68"/>
      <c r="B220" s="104" t="s">
        <v>37</v>
      </c>
      <c r="C220" s="108"/>
      <c r="D220" s="105"/>
      <c r="E220" s="109"/>
      <c r="F220" s="93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7">
        <f>SUM(AA216:AA219)</f>
        <v>1470000</v>
      </c>
      <c r="AB220" s="28">
        <f>AA220/E216</f>
        <v>0.69194890756589222</v>
      </c>
      <c r="AC220" s="15"/>
      <c r="AD220" s="16"/>
      <c r="AE220" s="15"/>
    </row>
    <row r="221" spans="1:31" hidden="1">
      <c r="A221" s="190">
        <v>28</v>
      </c>
      <c r="B221" s="258" t="s">
        <v>237</v>
      </c>
      <c r="C221" s="260" t="s">
        <v>238</v>
      </c>
      <c r="D221" s="262" t="s">
        <v>239</v>
      </c>
      <c r="E221" s="202">
        <v>1430338.31</v>
      </c>
      <c r="F221" s="10" t="s">
        <v>53</v>
      </c>
      <c r="G221" s="75"/>
      <c r="H221" s="75"/>
      <c r="I221" s="75"/>
      <c r="J221" s="75"/>
      <c r="K221" s="75"/>
      <c r="L221" s="75"/>
      <c r="M221" s="75">
        <v>134000</v>
      </c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101">
        <v>134000</v>
      </c>
      <c r="AB221" s="57"/>
      <c r="AC221" s="15"/>
      <c r="AD221" s="16"/>
      <c r="AE221" s="15" t="s">
        <v>240</v>
      </c>
    </row>
    <row r="222" spans="1:31" hidden="1">
      <c r="A222" s="192"/>
      <c r="B222" s="259"/>
      <c r="C222" s="261"/>
      <c r="D222" s="263"/>
      <c r="E222" s="204"/>
      <c r="F222" s="10" t="s">
        <v>241</v>
      </c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101">
        <v>0</v>
      </c>
      <c r="AB222" s="57"/>
      <c r="AC222" s="15"/>
      <c r="AD222" s="16"/>
      <c r="AE222" s="15" t="s">
        <v>231</v>
      </c>
    </row>
    <row r="223" spans="1:31" hidden="1">
      <c r="A223" s="86"/>
      <c r="B223" s="110"/>
      <c r="C223" s="111"/>
      <c r="D223" s="112"/>
      <c r="E223" s="113"/>
      <c r="F223" s="14" t="s">
        <v>51</v>
      </c>
      <c r="G223" s="75"/>
      <c r="H223" s="75"/>
      <c r="I223" s="75"/>
      <c r="J223" s="75"/>
      <c r="K223" s="75"/>
      <c r="L223" s="75"/>
      <c r="M223" s="75">
        <v>409000</v>
      </c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101">
        <v>409000</v>
      </c>
      <c r="AB223" s="57"/>
      <c r="AC223" s="15"/>
      <c r="AD223" s="16"/>
      <c r="AE223" s="15" t="s">
        <v>240</v>
      </c>
    </row>
    <row r="224" spans="1:31" hidden="1">
      <c r="A224" s="86"/>
      <c r="B224" s="110"/>
      <c r="C224" s="111"/>
      <c r="D224" s="112"/>
      <c r="E224" s="113"/>
      <c r="F224" s="14" t="s">
        <v>52</v>
      </c>
      <c r="G224" s="75"/>
      <c r="H224" s="75"/>
      <c r="I224" s="75"/>
      <c r="J224" s="75"/>
      <c r="K224" s="75"/>
      <c r="L224" s="75"/>
      <c r="M224" s="75">
        <v>247600</v>
      </c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101">
        <v>247600</v>
      </c>
      <c r="AB224" s="57"/>
      <c r="AC224" s="15"/>
      <c r="AD224" s="16"/>
      <c r="AE224" s="15" t="s">
        <v>240</v>
      </c>
    </row>
    <row r="225" spans="1:31" hidden="1">
      <c r="A225" s="68"/>
      <c r="B225" s="104" t="s">
        <v>37</v>
      </c>
      <c r="C225" s="108"/>
      <c r="D225" s="105"/>
      <c r="E225" s="109"/>
      <c r="F225" s="107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7">
        <f>SUM(AA221:AA224)</f>
        <v>790600</v>
      </c>
      <c r="AB225" s="28">
        <f>AA225/E221</f>
        <v>0.55273636626568434</v>
      </c>
      <c r="AC225" s="15"/>
      <c r="AD225" s="16"/>
      <c r="AE225" s="15"/>
    </row>
    <row r="226" spans="1:31" hidden="1">
      <c r="A226" s="190">
        <v>29</v>
      </c>
      <c r="B226" s="258" t="s">
        <v>242</v>
      </c>
      <c r="C226" s="260" t="s">
        <v>225</v>
      </c>
      <c r="D226" s="262" t="s">
        <v>243</v>
      </c>
      <c r="E226" s="202">
        <v>1191890.31</v>
      </c>
      <c r="F226" s="10" t="s">
        <v>55</v>
      </c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101"/>
      <c r="AB226" s="57"/>
      <c r="AC226" s="15"/>
      <c r="AD226" s="16"/>
      <c r="AE226" s="15" t="s">
        <v>231</v>
      </c>
    </row>
    <row r="227" spans="1:31" hidden="1">
      <c r="A227" s="191"/>
      <c r="B227" s="264"/>
      <c r="C227" s="265"/>
      <c r="D227" s="266"/>
      <c r="E227" s="203"/>
      <c r="F227" s="10" t="s">
        <v>125</v>
      </c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57"/>
      <c r="AC227" s="15"/>
      <c r="AD227" s="16"/>
      <c r="AE227" s="15" t="s">
        <v>231</v>
      </c>
    </row>
    <row r="228" spans="1:31" hidden="1">
      <c r="A228" s="191"/>
      <c r="B228" s="264"/>
      <c r="C228" s="265"/>
      <c r="D228" s="266"/>
      <c r="E228" s="203"/>
      <c r="F228" s="10" t="s">
        <v>151</v>
      </c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57"/>
      <c r="AC228" s="15"/>
      <c r="AD228" s="16"/>
      <c r="AE228" s="15" t="s">
        <v>231</v>
      </c>
    </row>
    <row r="229" spans="1:31" hidden="1">
      <c r="A229" s="191"/>
      <c r="B229" s="264"/>
      <c r="C229" s="265"/>
      <c r="D229" s="266"/>
      <c r="E229" s="203"/>
      <c r="F229" s="10" t="s">
        <v>84</v>
      </c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101">
        <v>0</v>
      </c>
      <c r="AB229" s="57"/>
      <c r="AC229" s="15"/>
      <c r="AD229" s="16"/>
      <c r="AE229" s="15" t="s">
        <v>231</v>
      </c>
    </row>
    <row r="230" spans="1:31" hidden="1">
      <c r="A230" s="191"/>
      <c r="B230" s="264"/>
      <c r="C230" s="265"/>
      <c r="D230" s="266"/>
      <c r="E230" s="203"/>
      <c r="F230" s="10" t="s">
        <v>191</v>
      </c>
      <c r="G230" s="75"/>
      <c r="H230" s="75"/>
      <c r="I230" s="75"/>
      <c r="J230" s="75"/>
      <c r="K230" s="75"/>
      <c r="L230" s="75"/>
      <c r="M230" s="75"/>
      <c r="N230" s="75">
        <v>59594.52</v>
      </c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>
        <v>59594.52</v>
      </c>
      <c r="AB230" s="57"/>
      <c r="AC230" s="15"/>
      <c r="AD230" s="16"/>
      <c r="AE230" s="15"/>
    </row>
    <row r="231" spans="1:31" hidden="1">
      <c r="A231" s="192"/>
      <c r="B231" s="259"/>
      <c r="C231" s="261"/>
      <c r="D231" s="267"/>
      <c r="E231" s="204"/>
      <c r="F231" s="10" t="s">
        <v>162</v>
      </c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57"/>
      <c r="AC231" s="15"/>
      <c r="AD231" s="16"/>
      <c r="AE231" s="15" t="s">
        <v>231</v>
      </c>
    </row>
    <row r="232" spans="1:31" hidden="1">
      <c r="A232" s="68"/>
      <c r="B232" s="104" t="s">
        <v>37</v>
      </c>
      <c r="C232" s="108"/>
      <c r="D232" s="105"/>
      <c r="E232" s="109"/>
      <c r="F232" s="93"/>
      <c r="G232" s="26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>
        <f>SUM(AA226:AA231)</f>
        <v>59594.52</v>
      </c>
      <c r="AB232" s="28">
        <f>AA232/E226</f>
        <v>5.0000003775515209E-2</v>
      </c>
      <c r="AC232" s="15"/>
      <c r="AD232" s="16"/>
      <c r="AE232" s="15"/>
    </row>
    <row r="233" spans="1:31" hidden="1">
      <c r="A233" s="190">
        <v>30</v>
      </c>
      <c r="B233" s="258" t="s">
        <v>244</v>
      </c>
      <c r="C233" s="260" t="s">
        <v>225</v>
      </c>
      <c r="D233" s="262" t="s">
        <v>245</v>
      </c>
      <c r="E233" s="202">
        <v>1298451.31</v>
      </c>
      <c r="F233" s="10" t="s">
        <v>191</v>
      </c>
      <c r="G233" s="75"/>
      <c r="H233" s="101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01"/>
      <c r="AB233" s="57"/>
      <c r="AC233" s="15"/>
      <c r="AD233" s="16"/>
      <c r="AE233" s="15" t="s">
        <v>231</v>
      </c>
    </row>
    <row r="234" spans="1:31" hidden="1">
      <c r="A234" s="191"/>
      <c r="B234" s="264"/>
      <c r="C234" s="265"/>
      <c r="D234" s="265"/>
      <c r="E234" s="203"/>
      <c r="F234" s="10" t="s">
        <v>52</v>
      </c>
      <c r="G234" s="75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57"/>
      <c r="AC234" s="15"/>
      <c r="AD234" s="16"/>
      <c r="AE234" s="15" t="s">
        <v>231</v>
      </c>
    </row>
    <row r="235" spans="1:31" hidden="1">
      <c r="A235" s="191"/>
      <c r="B235" s="264"/>
      <c r="C235" s="265"/>
      <c r="D235" s="265"/>
      <c r="E235" s="203"/>
      <c r="F235" s="10" t="s">
        <v>84</v>
      </c>
      <c r="G235" s="75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57"/>
      <c r="AC235" s="15"/>
      <c r="AD235" s="16"/>
      <c r="AE235" s="15" t="s">
        <v>231</v>
      </c>
    </row>
    <row r="236" spans="1:31" hidden="1">
      <c r="A236" s="191"/>
      <c r="B236" s="264"/>
      <c r="C236" s="265"/>
      <c r="D236" s="265"/>
      <c r="E236" s="203"/>
      <c r="F236" s="10" t="s">
        <v>125</v>
      </c>
      <c r="G236" s="75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57"/>
      <c r="AC236" s="15"/>
      <c r="AD236" s="16"/>
      <c r="AE236" s="15" t="s">
        <v>231</v>
      </c>
    </row>
    <row r="237" spans="1:31" hidden="1">
      <c r="A237" s="191"/>
      <c r="B237" s="264"/>
      <c r="C237" s="265"/>
      <c r="D237" s="265"/>
      <c r="E237" s="203"/>
      <c r="F237" s="10" t="s">
        <v>151</v>
      </c>
      <c r="G237" s="75"/>
      <c r="H237" s="101"/>
      <c r="I237" s="101"/>
      <c r="J237" s="101"/>
      <c r="K237" s="101"/>
      <c r="L237" s="101"/>
      <c r="M237" s="101">
        <v>25000</v>
      </c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>
        <v>181546.04</v>
      </c>
      <c r="AB237" s="57"/>
      <c r="AC237" s="15"/>
      <c r="AD237" s="16"/>
      <c r="AE237" s="15"/>
    </row>
    <row r="238" spans="1:31" hidden="1">
      <c r="A238" s="192"/>
      <c r="B238" s="259"/>
      <c r="C238" s="261"/>
      <c r="D238" s="261"/>
      <c r="E238" s="204"/>
      <c r="F238" s="10" t="s">
        <v>55</v>
      </c>
      <c r="G238" s="75"/>
      <c r="H238" s="101"/>
      <c r="I238" s="114"/>
      <c r="J238" s="114"/>
      <c r="K238" s="114"/>
      <c r="L238" s="114"/>
      <c r="M238" s="114">
        <v>500000</v>
      </c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01">
        <v>242705.56</v>
      </c>
      <c r="AB238" s="57"/>
      <c r="AC238" s="15"/>
      <c r="AD238" s="16"/>
      <c r="AE238" s="15"/>
    </row>
    <row r="239" spans="1:31" hidden="1">
      <c r="A239" s="68"/>
      <c r="B239" s="103" t="s">
        <v>37</v>
      </c>
      <c r="C239" s="104"/>
      <c r="D239" s="105"/>
      <c r="E239" s="106"/>
      <c r="F239" s="107"/>
      <c r="G239" s="26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>
        <f>SUM(AA233:AA238)</f>
        <v>424251.6</v>
      </c>
      <c r="AB239" s="28">
        <f>AA239/E233</f>
        <v>0.32673662595788822</v>
      </c>
      <c r="AC239" s="15"/>
      <c r="AD239" s="16"/>
      <c r="AE239" s="15"/>
    </row>
    <row r="240" spans="1:31" hidden="1">
      <c r="A240" s="190">
        <v>31</v>
      </c>
      <c r="B240" s="258" t="s">
        <v>246</v>
      </c>
      <c r="C240" s="260" t="s">
        <v>225</v>
      </c>
      <c r="D240" s="199" t="s">
        <v>247</v>
      </c>
      <c r="E240" s="276">
        <v>1243952.31</v>
      </c>
      <c r="F240" s="10" t="s">
        <v>55</v>
      </c>
      <c r="G240" s="75"/>
      <c r="H240" s="101"/>
      <c r="I240" s="101"/>
      <c r="J240" s="101"/>
      <c r="K240" s="101"/>
      <c r="L240" s="101"/>
      <c r="M240" s="101"/>
      <c r="N240" s="101">
        <v>222319</v>
      </c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>
        <v>222319</v>
      </c>
      <c r="AB240" s="57"/>
      <c r="AC240" s="15"/>
      <c r="AD240" s="16"/>
      <c r="AE240" s="15"/>
    </row>
    <row r="241" spans="1:31" hidden="1">
      <c r="A241" s="191"/>
      <c r="B241" s="264"/>
      <c r="C241" s="265"/>
      <c r="D241" s="274"/>
      <c r="E241" s="277"/>
      <c r="F241" s="10" t="s">
        <v>125</v>
      </c>
      <c r="G241" s="75"/>
      <c r="H241" s="101"/>
      <c r="I241" s="101"/>
      <c r="J241" s="101"/>
      <c r="K241" s="101"/>
      <c r="L241" s="101"/>
      <c r="M241" s="101"/>
      <c r="N241" s="101">
        <v>220416</v>
      </c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>
        <v>220416</v>
      </c>
      <c r="AB241" s="57"/>
      <c r="AC241" s="15"/>
      <c r="AD241" s="16"/>
      <c r="AE241" s="15"/>
    </row>
    <row r="242" spans="1:31" hidden="1">
      <c r="A242" s="191"/>
      <c r="B242" s="264"/>
      <c r="C242" s="265"/>
      <c r="D242" s="274"/>
      <c r="E242" s="277"/>
      <c r="F242" s="10" t="s">
        <v>151</v>
      </c>
      <c r="G242" s="75"/>
      <c r="H242" s="101"/>
      <c r="I242" s="101"/>
      <c r="J242" s="101"/>
      <c r="K242" s="101"/>
      <c r="L242" s="101"/>
      <c r="M242" s="101"/>
      <c r="N242" s="101">
        <v>222319</v>
      </c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>
        <v>222319</v>
      </c>
      <c r="AB242" s="57"/>
      <c r="AC242" s="15"/>
      <c r="AD242" s="16"/>
      <c r="AE242" s="15"/>
    </row>
    <row r="243" spans="1:31" hidden="1">
      <c r="A243" s="191"/>
      <c r="B243" s="264"/>
      <c r="C243" s="265"/>
      <c r="D243" s="274"/>
      <c r="E243" s="277"/>
      <c r="F243" s="10" t="s">
        <v>198</v>
      </c>
      <c r="G243" s="75"/>
      <c r="H243" s="101"/>
      <c r="I243" s="101"/>
      <c r="J243" s="101"/>
      <c r="K243" s="101"/>
      <c r="L243" s="101"/>
      <c r="M243" s="101"/>
      <c r="N243" s="101">
        <v>55104</v>
      </c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>
        <v>55104</v>
      </c>
      <c r="AB243" s="57"/>
      <c r="AC243" s="15"/>
      <c r="AD243" s="16"/>
      <c r="AE243" s="15"/>
    </row>
    <row r="244" spans="1:31" hidden="1">
      <c r="A244" s="191"/>
      <c r="B244" s="264"/>
      <c r="C244" s="265"/>
      <c r="D244" s="274"/>
      <c r="E244" s="277"/>
      <c r="F244" s="10" t="s">
        <v>248</v>
      </c>
      <c r="G244" s="75"/>
      <c r="H244" s="101"/>
      <c r="I244" s="101"/>
      <c r="J244" s="101"/>
      <c r="K244" s="101"/>
      <c r="L244" s="101"/>
      <c r="M244" s="101"/>
      <c r="N244" s="101">
        <v>51298</v>
      </c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>
        <v>51298</v>
      </c>
      <c r="AB244" s="57"/>
      <c r="AC244" s="15"/>
      <c r="AD244" s="16"/>
      <c r="AE244" s="15"/>
    </row>
    <row r="245" spans="1:31" hidden="1">
      <c r="A245" s="191"/>
      <c r="B245" s="264"/>
      <c r="C245" s="265"/>
      <c r="D245" s="274"/>
      <c r="E245" s="277"/>
      <c r="F245" s="10" t="s">
        <v>162</v>
      </c>
      <c r="G245" s="75"/>
      <c r="H245" s="101"/>
      <c r="I245" s="101"/>
      <c r="J245" s="101"/>
      <c r="K245" s="101"/>
      <c r="L245" s="101"/>
      <c r="M245" s="101"/>
      <c r="N245" s="101">
        <v>170892</v>
      </c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>
        <v>170892</v>
      </c>
      <c r="AB245" s="57"/>
      <c r="AC245" s="15"/>
      <c r="AD245" s="16"/>
      <c r="AE245" s="15"/>
    </row>
    <row r="246" spans="1:31" hidden="1">
      <c r="A246" s="192"/>
      <c r="B246" s="259"/>
      <c r="C246" s="261"/>
      <c r="D246" s="275"/>
      <c r="E246" s="278"/>
      <c r="F246" s="10" t="s">
        <v>84</v>
      </c>
      <c r="G246" s="75"/>
      <c r="H246" s="101"/>
      <c r="I246" s="101"/>
      <c r="J246" s="101"/>
      <c r="K246" s="101"/>
      <c r="L246" s="101"/>
      <c r="M246" s="101"/>
      <c r="N246" s="101">
        <v>52881</v>
      </c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>
        <v>52881</v>
      </c>
      <c r="AB246" s="57"/>
      <c r="AC246" s="15"/>
      <c r="AD246" s="16"/>
      <c r="AE246" s="15"/>
    </row>
    <row r="247" spans="1:31" hidden="1">
      <c r="A247" s="43"/>
      <c r="B247" s="115" t="s">
        <v>37</v>
      </c>
      <c r="C247" s="116"/>
      <c r="D247" s="117"/>
      <c r="E247" s="118"/>
      <c r="F247" s="107"/>
      <c r="G247" s="26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>
        <f>SUM(AA240:AA246)</f>
        <v>995229</v>
      </c>
      <c r="AB247" s="28">
        <f>AA247/E240</f>
        <v>0.80005398277687989</v>
      </c>
      <c r="AC247" s="15"/>
      <c r="AD247" s="16"/>
      <c r="AE247" s="15"/>
    </row>
    <row r="248" spans="1:31" hidden="1">
      <c r="A248" s="239">
        <v>32</v>
      </c>
      <c r="B248" s="193" t="s">
        <v>249</v>
      </c>
      <c r="C248" s="196" t="s">
        <v>250</v>
      </c>
      <c r="D248" s="196" t="s">
        <v>251</v>
      </c>
      <c r="E248" s="202">
        <v>1407398.31</v>
      </c>
      <c r="F248" s="119" t="s">
        <v>123</v>
      </c>
      <c r="G248" s="120"/>
      <c r="H248" s="120"/>
      <c r="I248" s="120"/>
      <c r="J248" s="120"/>
      <c r="K248" s="120"/>
      <c r="L248" s="120"/>
      <c r="M248" s="120"/>
      <c r="N248" s="120">
        <v>580129</v>
      </c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01">
        <v>580129</v>
      </c>
      <c r="AB248" s="57"/>
      <c r="AC248" s="121"/>
      <c r="AD248" s="122"/>
      <c r="AE248" s="121"/>
    </row>
    <row r="249" spans="1:31" hidden="1">
      <c r="A249" s="240"/>
      <c r="B249" s="194"/>
      <c r="C249" s="197"/>
      <c r="D249" s="197"/>
      <c r="E249" s="203"/>
      <c r="F249" s="119" t="s">
        <v>162</v>
      </c>
      <c r="G249" s="120"/>
      <c r="H249" s="120"/>
      <c r="I249" s="120"/>
      <c r="J249" s="120"/>
      <c r="K249" s="120"/>
      <c r="L249" s="120"/>
      <c r="M249" s="120">
        <v>96666</v>
      </c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01">
        <v>96666</v>
      </c>
      <c r="AB249" s="57"/>
      <c r="AC249" s="121"/>
      <c r="AD249" s="122"/>
      <c r="AE249" s="121"/>
    </row>
    <row r="250" spans="1:31" hidden="1">
      <c r="A250" s="240"/>
      <c r="B250" s="194"/>
      <c r="C250" s="197"/>
      <c r="D250" s="197"/>
      <c r="E250" s="203"/>
      <c r="F250" s="119" t="s">
        <v>54</v>
      </c>
      <c r="G250" s="120"/>
      <c r="H250" s="120"/>
      <c r="I250" s="120"/>
      <c r="J250" s="120"/>
      <c r="K250" s="120"/>
      <c r="L250" s="120"/>
      <c r="M250" s="120">
        <v>446720</v>
      </c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01">
        <v>446720</v>
      </c>
      <c r="AB250" s="57"/>
      <c r="AC250" s="121"/>
      <c r="AD250" s="122"/>
      <c r="AE250" s="121"/>
    </row>
    <row r="251" spans="1:31" hidden="1">
      <c r="A251" s="240"/>
      <c r="B251" s="194"/>
      <c r="C251" s="197"/>
      <c r="D251" s="197"/>
      <c r="E251" s="203"/>
      <c r="F251" s="119" t="s">
        <v>55</v>
      </c>
      <c r="G251" s="120"/>
      <c r="H251" s="120"/>
      <c r="I251" s="120"/>
      <c r="J251" s="120"/>
      <c r="K251" s="120"/>
      <c r="L251" s="120"/>
      <c r="M251" s="120"/>
      <c r="N251" s="120">
        <v>38656</v>
      </c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01">
        <v>38656</v>
      </c>
      <c r="AB251" s="57"/>
      <c r="AC251" s="121"/>
      <c r="AD251" s="122"/>
      <c r="AE251" s="121"/>
    </row>
    <row r="252" spans="1:31" hidden="1">
      <c r="A252" s="241"/>
      <c r="B252" s="195"/>
      <c r="C252" s="198"/>
      <c r="D252" s="198"/>
      <c r="E252" s="204"/>
      <c r="F252" s="119" t="s">
        <v>84</v>
      </c>
      <c r="G252" s="120"/>
      <c r="H252" s="120"/>
      <c r="I252" s="120"/>
      <c r="J252" s="120"/>
      <c r="K252" s="120"/>
      <c r="L252" s="120"/>
      <c r="M252" s="120"/>
      <c r="N252" s="120">
        <v>57997</v>
      </c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01">
        <v>57997</v>
      </c>
      <c r="AB252" s="57"/>
      <c r="AC252" s="121"/>
      <c r="AD252" s="122"/>
      <c r="AE252" s="121"/>
    </row>
    <row r="253" spans="1:31" hidden="1">
      <c r="A253" s="59"/>
      <c r="B253" s="60" t="s">
        <v>37</v>
      </c>
      <c r="C253" s="61"/>
      <c r="D253" s="123"/>
      <c r="E253" s="81"/>
      <c r="F253" s="73"/>
      <c r="G253" s="26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>
        <f>AA248+AA249+AA250+AA251+AA252</f>
        <v>1220168</v>
      </c>
      <c r="AB253" s="28">
        <f>AA253/E248</f>
        <v>0.86696707771377102</v>
      </c>
      <c r="AC253" s="15"/>
      <c r="AD253" s="16"/>
      <c r="AE253" s="15"/>
    </row>
    <row r="254" spans="1:31" hidden="1">
      <c r="A254" s="190">
        <v>33</v>
      </c>
      <c r="B254" s="193" t="s">
        <v>252</v>
      </c>
      <c r="C254" s="196" t="s">
        <v>250</v>
      </c>
      <c r="D254" s="199" t="s">
        <v>253</v>
      </c>
      <c r="E254" s="202">
        <v>3011404.64</v>
      </c>
      <c r="F254" s="10" t="s">
        <v>51</v>
      </c>
      <c r="G254" s="11"/>
      <c r="H254" s="12">
        <v>1374053.65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>
        <f t="shared" ref="AA254:AA259" si="7">G254+H254+I254+J254+K254+L254+M254+N254</f>
        <v>1374053.65</v>
      </c>
      <c r="AB254" s="57"/>
      <c r="AC254" s="15">
        <v>11</v>
      </c>
      <c r="AD254" s="16">
        <v>925051</v>
      </c>
      <c r="AE254" s="15" t="s">
        <v>254</v>
      </c>
    </row>
    <row r="255" spans="1:31" hidden="1">
      <c r="A255" s="191"/>
      <c r="B255" s="194"/>
      <c r="C255" s="197"/>
      <c r="D255" s="215"/>
      <c r="E255" s="203"/>
      <c r="F255" s="119" t="s">
        <v>255</v>
      </c>
      <c r="G255" s="11"/>
      <c r="H255" s="12"/>
      <c r="I255" s="12">
        <v>498998.43</v>
      </c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>
        <f t="shared" si="7"/>
        <v>498998.43</v>
      </c>
      <c r="AB255" s="57"/>
      <c r="AC255" s="15">
        <v>3</v>
      </c>
      <c r="AD255" s="16">
        <v>155877</v>
      </c>
      <c r="AE255" s="15" t="s">
        <v>256</v>
      </c>
    </row>
    <row r="256" spans="1:31" hidden="1">
      <c r="A256" s="191"/>
      <c r="B256" s="194"/>
      <c r="C256" s="197"/>
      <c r="D256" s="215"/>
      <c r="E256" s="203"/>
      <c r="F256" s="10" t="s">
        <v>257</v>
      </c>
      <c r="G256" s="11"/>
      <c r="H256" s="12">
        <v>113643.53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>
        <f t="shared" si="7"/>
        <v>113643.53</v>
      </c>
      <c r="AB256" s="57"/>
      <c r="AC256" s="15"/>
      <c r="AD256" s="16"/>
      <c r="AE256" s="15"/>
    </row>
    <row r="257" spans="1:31" hidden="1">
      <c r="A257" s="191"/>
      <c r="B257" s="194"/>
      <c r="C257" s="197"/>
      <c r="D257" s="215"/>
      <c r="E257" s="203"/>
      <c r="F257" s="119" t="s">
        <v>54</v>
      </c>
      <c r="G257" s="11"/>
      <c r="H257" s="12">
        <v>103312.3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>
        <f t="shared" si="7"/>
        <v>103312.3</v>
      </c>
      <c r="AB257" s="57"/>
      <c r="AC257" s="15"/>
      <c r="AD257" s="16"/>
      <c r="AE257" s="15"/>
    </row>
    <row r="258" spans="1:31" hidden="1">
      <c r="A258" s="191"/>
      <c r="B258" s="194"/>
      <c r="C258" s="197"/>
      <c r="D258" s="215"/>
      <c r="E258" s="203"/>
      <c r="F258" s="119" t="s">
        <v>258</v>
      </c>
      <c r="G258" s="11"/>
      <c r="H258" s="12"/>
      <c r="I258" s="12"/>
      <c r="J258" s="12"/>
      <c r="K258" s="12"/>
      <c r="L258" s="12"/>
      <c r="M258" s="12">
        <v>208576.3</v>
      </c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>
        <f t="shared" si="7"/>
        <v>208576.3</v>
      </c>
      <c r="AB258" s="57"/>
      <c r="AC258" s="15"/>
      <c r="AD258" s="16"/>
      <c r="AE258" s="15"/>
    </row>
    <row r="259" spans="1:31" hidden="1">
      <c r="A259" s="191"/>
      <c r="B259" s="194"/>
      <c r="C259" s="197"/>
      <c r="D259" s="215"/>
      <c r="E259" s="203"/>
      <c r="F259" s="119" t="s">
        <v>259</v>
      </c>
      <c r="G259" s="11"/>
      <c r="H259" s="12">
        <v>110539.5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>
        <f t="shared" si="7"/>
        <v>110539.5</v>
      </c>
      <c r="AB259" s="57"/>
      <c r="AC259" s="15">
        <v>4</v>
      </c>
      <c r="AD259" s="16">
        <v>110524</v>
      </c>
      <c r="AE259" s="15" t="s">
        <v>260</v>
      </c>
    </row>
    <row r="260" spans="1:31" hidden="1">
      <c r="A260" s="68"/>
      <c r="B260" s="69" t="s">
        <v>37</v>
      </c>
      <c r="C260" s="70"/>
      <c r="D260" s="71"/>
      <c r="E260" s="72"/>
      <c r="F260" s="73"/>
      <c r="G260" s="26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>
        <f>SUM(AA254:AA259)</f>
        <v>2409123.71</v>
      </c>
      <c r="AB260" s="28">
        <f>AA260/E254</f>
        <v>0.79999999933585808</v>
      </c>
      <c r="AC260" s="15"/>
      <c r="AD260" s="16"/>
      <c r="AE260" s="15"/>
    </row>
    <row r="261" spans="1:31" hidden="1">
      <c r="A261" s="190">
        <v>34</v>
      </c>
      <c r="B261" s="193" t="s">
        <v>261</v>
      </c>
      <c r="C261" s="196" t="s">
        <v>250</v>
      </c>
      <c r="D261" s="199" t="s">
        <v>262</v>
      </c>
      <c r="E261" s="202">
        <f>'[1]Raport selectie'!$AG$46</f>
        <v>3177550.31</v>
      </c>
      <c r="F261" s="124" t="s">
        <v>263</v>
      </c>
      <c r="G261" s="11">
        <v>150000</v>
      </c>
      <c r="H261" s="13"/>
      <c r="I261" s="13"/>
      <c r="J261" s="12"/>
      <c r="K261" s="13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1">
        <v>150000</v>
      </c>
      <c r="AB261" s="57"/>
      <c r="AC261" s="15">
        <v>1</v>
      </c>
      <c r="AD261" s="16">
        <v>101751.03</v>
      </c>
      <c r="AE261" s="15" t="s">
        <v>264</v>
      </c>
    </row>
    <row r="262" spans="1:31" hidden="1">
      <c r="A262" s="191"/>
      <c r="B262" s="194"/>
      <c r="C262" s="197"/>
      <c r="D262" s="197"/>
      <c r="E262" s="203"/>
      <c r="F262" s="124" t="s">
        <v>265</v>
      </c>
      <c r="G262" s="11">
        <v>50000</v>
      </c>
      <c r="H262" s="12"/>
      <c r="I262" s="12"/>
      <c r="J262" s="12"/>
      <c r="K262" s="13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1">
        <v>50000</v>
      </c>
      <c r="AB262" s="57"/>
      <c r="AC262" s="15">
        <v>1</v>
      </c>
      <c r="AD262" s="16">
        <v>40062.93</v>
      </c>
      <c r="AE262" s="15" t="s">
        <v>266</v>
      </c>
    </row>
    <row r="263" spans="1:31" hidden="1">
      <c r="A263" s="191"/>
      <c r="B263" s="194"/>
      <c r="C263" s="197"/>
      <c r="D263" s="197"/>
      <c r="E263" s="203"/>
      <c r="F263" s="10" t="s">
        <v>267</v>
      </c>
      <c r="G263" s="11"/>
      <c r="H263" s="12"/>
      <c r="I263" s="12"/>
      <c r="J263" s="12"/>
      <c r="K263" s="12"/>
      <c r="L263" s="12"/>
      <c r="M263" s="12"/>
      <c r="N263" s="12">
        <v>810000</v>
      </c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>
        <v>810000</v>
      </c>
      <c r="AB263" s="57"/>
      <c r="AC263" s="15"/>
      <c r="AD263" s="16"/>
      <c r="AE263" s="15"/>
    </row>
    <row r="264" spans="1:31" hidden="1">
      <c r="A264" s="191"/>
      <c r="B264" s="194"/>
      <c r="C264" s="197"/>
      <c r="D264" s="197"/>
      <c r="E264" s="203"/>
      <c r="F264" s="10" t="s">
        <v>268</v>
      </c>
      <c r="G264" s="11"/>
      <c r="H264" s="12"/>
      <c r="I264" s="12"/>
      <c r="J264" s="12"/>
      <c r="K264" s="12"/>
      <c r="L264" s="12"/>
      <c r="M264" s="12"/>
      <c r="N264" s="12">
        <v>90000</v>
      </c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>
        <v>90000</v>
      </c>
      <c r="AB264" s="57"/>
      <c r="AC264" s="15"/>
      <c r="AD264" s="16"/>
      <c r="AE264" s="15"/>
    </row>
    <row r="265" spans="1:31" hidden="1">
      <c r="A265" s="191"/>
      <c r="B265" s="194"/>
      <c r="C265" s="197"/>
      <c r="D265" s="197"/>
      <c r="E265" s="203"/>
      <c r="F265" s="10" t="s">
        <v>269</v>
      </c>
      <c r="G265" s="11"/>
      <c r="H265" s="12"/>
      <c r="I265" s="12">
        <v>100000</v>
      </c>
      <c r="J265" s="12"/>
      <c r="K265" s="13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>
        <v>100000</v>
      </c>
      <c r="AB265" s="57"/>
      <c r="AC265" s="15"/>
      <c r="AD265" s="16"/>
      <c r="AE265" s="15"/>
    </row>
    <row r="266" spans="1:31" hidden="1">
      <c r="A266" s="191"/>
      <c r="B266" s="194"/>
      <c r="C266" s="197"/>
      <c r="D266" s="197"/>
      <c r="E266" s="203"/>
      <c r="F266" s="10" t="s">
        <v>270</v>
      </c>
      <c r="G266" s="11"/>
      <c r="H266" s="12"/>
      <c r="I266" s="12"/>
      <c r="J266" s="12"/>
      <c r="K266" s="12"/>
      <c r="L266" s="12"/>
      <c r="M266" s="12"/>
      <c r="N266" s="12">
        <v>200000</v>
      </c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>
        <v>200000</v>
      </c>
      <c r="AB266" s="57"/>
      <c r="AC266" s="15"/>
      <c r="AD266" s="16"/>
      <c r="AE266" s="15"/>
    </row>
    <row r="267" spans="1:31" hidden="1">
      <c r="A267" s="191"/>
      <c r="B267" s="194"/>
      <c r="C267" s="197"/>
      <c r="D267" s="197"/>
      <c r="E267" s="203"/>
      <c r="F267" s="10" t="s">
        <v>271</v>
      </c>
      <c r="G267" s="11"/>
      <c r="H267" s="13"/>
      <c r="I267" s="12"/>
      <c r="J267" s="12"/>
      <c r="K267" s="12"/>
      <c r="L267" s="12"/>
      <c r="M267" s="12"/>
      <c r="N267" s="12">
        <v>80000</v>
      </c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>
        <v>80000</v>
      </c>
      <c r="AB267" s="57"/>
      <c r="AC267" s="15"/>
      <c r="AD267" s="16"/>
      <c r="AE267" s="15"/>
    </row>
    <row r="268" spans="1:31" hidden="1">
      <c r="A268" s="191"/>
      <c r="B268" s="194"/>
      <c r="C268" s="197"/>
      <c r="D268" s="197"/>
      <c r="E268" s="203"/>
      <c r="F268" s="10" t="s">
        <v>272</v>
      </c>
      <c r="G268" s="11"/>
      <c r="H268" s="13"/>
      <c r="I268" s="12"/>
      <c r="J268" s="12"/>
      <c r="K268" s="12"/>
      <c r="L268" s="12"/>
      <c r="M268" s="12"/>
      <c r="N268" s="12">
        <v>80000</v>
      </c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>
        <v>80000</v>
      </c>
      <c r="AB268" s="57"/>
      <c r="AC268" s="15"/>
      <c r="AD268" s="16"/>
      <c r="AE268" s="15"/>
    </row>
    <row r="269" spans="1:31" hidden="1">
      <c r="A269" s="191"/>
      <c r="B269" s="194"/>
      <c r="C269" s="197"/>
      <c r="D269" s="197"/>
      <c r="E269" s="203"/>
      <c r="F269" s="10" t="s">
        <v>273</v>
      </c>
      <c r="G269" s="11"/>
      <c r="H269" s="12"/>
      <c r="I269" s="12"/>
      <c r="J269" s="12"/>
      <c r="K269" s="125"/>
      <c r="L269" s="12"/>
      <c r="M269" s="12"/>
      <c r="N269" s="12">
        <v>245000</v>
      </c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>
        <v>245000</v>
      </c>
      <c r="AB269" s="57"/>
      <c r="AC269" s="15"/>
      <c r="AD269" s="16"/>
      <c r="AE269" s="15"/>
    </row>
    <row r="270" spans="1:31" hidden="1">
      <c r="A270" s="191"/>
      <c r="B270" s="194"/>
      <c r="C270" s="197"/>
      <c r="D270" s="197"/>
      <c r="E270" s="203"/>
      <c r="F270" s="10" t="s">
        <v>274</v>
      </c>
      <c r="G270" s="11"/>
      <c r="H270" s="12"/>
      <c r="I270" s="12"/>
      <c r="J270" s="12"/>
      <c r="K270" s="12"/>
      <c r="L270" s="12"/>
      <c r="M270" s="12"/>
      <c r="N270" s="12">
        <v>200000</v>
      </c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>
        <v>200000</v>
      </c>
      <c r="AB270" s="57"/>
      <c r="AC270" s="15"/>
      <c r="AD270" s="16"/>
      <c r="AE270" s="15"/>
    </row>
    <row r="271" spans="1:31" hidden="1">
      <c r="A271" s="68"/>
      <c r="B271" s="69" t="s">
        <v>37</v>
      </c>
      <c r="C271" s="70"/>
      <c r="D271" s="71"/>
      <c r="E271" s="72"/>
      <c r="F271" s="73"/>
      <c r="G271" s="26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>
        <f>SUM(AA261:AA270)</f>
        <v>2005000</v>
      </c>
      <c r="AB271" s="28">
        <f>AA271/E261</f>
        <v>0.63098922263798873</v>
      </c>
      <c r="AC271" s="15"/>
      <c r="AD271" s="16"/>
      <c r="AE271" s="15"/>
    </row>
    <row r="272" spans="1:31" hidden="1">
      <c r="A272" s="190">
        <v>35</v>
      </c>
      <c r="B272" s="193" t="s">
        <v>275</v>
      </c>
      <c r="C272" s="196" t="s">
        <v>250</v>
      </c>
      <c r="D272" s="199" t="s">
        <v>276</v>
      </c>
      <c r="E272" s="202">
        <f>'[1]Raport selectie'!$AG$47</f>
        <v>2533130.31</v>
      </c>
      <c r="F272" s="76" t="s">
        <v>277</v>
      </c>
      <c r="G272" s="126"/>
      <c r="H272" s="127"/>
      <c r="I272" s="127"/>
      <c r="J272" s="127"/>
      <c r="K272" s="12"/>
      <c r="L272" s="12"/>
      <c r="M272" s="12">
        <v>100000</v>
      </c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>
        <v>100000</v>
      </c>
      <c r="AB272" s="57"/>
      <c r="AC272" s="15"/>
      <c r="AD272" s="16"/>
      <c r="AE272" s="15"/>
    </row>
    <row r="273" spans="1:31" hidden="1">
      <c r="A273" s="191"/>
      <c r="B273" s="194"/>
      <c r="C273" s="197"/>
      <c r="D273" s="200"/>
      <c r="E273" s="203"/>
      <c r="F273" s="76" t="s">
        <v>144</v>
      </c>
      <c r="G273" s="126"/>
      <c r="H273" s="127"/>
      <c r="I273" s="127"/>
      <c r="J273" s="127"/>
      <c r="K273" s="12"/>
      <c r="L273" s="12"/>
      <c r="M273" s="12">
        <v>200000</v>
      </c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>
        <v>200000</v>
      </c>
      <c r="AB273" s="57"/>
      <c r="AC273" s="15"/>
      <c r="AD273" s="16"/>
      <c r="AE273" s="15"/>
    </row>
    <row r="274" spans="1:31" hidden="1">
      <c r="A274" s="191"/>
      <c r="B274" s="194"/>
      <c r="C274" s="197"/>
      <c r="D274" s="200"/>
      <c r="E274" s="203"/>
      <c r="F274" s="76" t="s">
        <v>278</v>
      </c>
      <c r="G274" s="126"/>
      <c r="H274" s="127"/>
      <c r="I274" s="127"/>
      <c r="J274" s="127"/>
      <c r="K274" s="12"/>
      <c r="L274" s="12">
        <v>437480.28</v>
      </c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>
        <v>437480.28</v>
      </c>
      <c r="AB274" s="57"/>
      <c r="AC274" s="15"/>
      <c r="AD274" s="16"/>
      <c r="AE274" s="15"/>
    </row>
    <row r="275" spans="1:31" hidden="1">
      <c r="A275" s="191"/>
      <c r="B275" s="194"/>
      <c r="C275" s="197"/>
      <c r="D275" s="200"/>
      <c r="E275" s="203"/>
      <c r="F275" s="76" t="s">
        <v>279</v>
      </c>
      <c r="G275" s="126"/>
      <c r="H275" s="127"/>
      <c r="I275" s="127"/>
      <c r="J275" s="127"/>
      <c r="K275" s="12"/>
      <c r="L275" s="12"/>
      <c r="M275" s="12">
        <v>68330.75</v>
      </c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>
        <v>68330.75</v>
      </c>
      <c r="AB275" s="57"/>
      <c r="AC275" s="15"/>
      <c r="AD275" s="16"/>
      <c r="AE275" s="15"/>
    </row>
    <row r="276" spans="1:31" hidden="1">
      <c r="A276" s="191"/>
      <c r="B276" s="194"/>
      <c r="C276" s="197"/>
      <c r="D276" s="200"/>
      <c r="E276" s="203"/>
      <c r="F276" s="76" t="s">
        <v>106</v>
      </c>
      <c r="G276" s="126"/>
      <c r="H276" s="127"/>
      <c r="I276" s="127"/>
      <c r="J276" s="127"/>
      <c r="K276" s="12"/>
      <c r="L276" s="12"/>
      <c r="M276" s="12">
        <v>109493.15</v>
      </c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>
        <v>109493.15</v>
      </c>
      <c r="AB276" s="57"/>
      <c r="AC276" s="15"/>
      <c r="AD276" s="16"/>
      <c r="AE276" s="15"/>
    </row>
    <row r="277" spans="1:31" hidden="1">
      <c r="A277" s="191"/>
      <c r="B277" s="194"/>
      <c r="C277" s="197"/>
      <c r="D277" s="200"/>
      <c r="E277" s="203"/>
      <c r="F277" s="76" t="s">
        <v>143</v>
      </c>
      <c r="G277" s="126"/>
      <c r="H277" s="127"/>
      <c r="I277" s="127"/>
      <c r="J277" s="127"/>
      <c r="K277" s="12"/>
      <c r="L277" s="12"/>
      <c r="M277" s="12">
        <v>755738.07</v>
      </c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>
        <v>755738.07</v>
      </c>
      <c r="AB277" s="57"/>
      <c r="AC277" s="15"/>
      <c r="AD277" s="16"/>
      <c r="AE277" s="15"/>
    </row>
    <row r="278" spans="1:31" hidden="1">
      <c r="A278" s="192"/>
      <c r="B278" s="195"/>
      <c r="C278" s="198"/>
      <c r="D278" s="201"/>
      <c r="E278" s="204"/>
      <c r="F278" s="76" t="s">
        <v>108</v>
      </c>
      <c r="G278" s="126"/>
      <c r="H278" s="127"/>
      <c r="I278" s="127"/>
      <c r="J278" s="127"/>
      <c r="K278" s="12"/>
      <c r="L278" s="12"/>
      <c r="M278" s="12">
        <v>355483.86</v>
      </c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>
        <v>355483.86</v>
      </c>
      <c r="AB278" s="57"/>
      <c r="AC278" s="15"/>
      <c r="AD278" s="16"/>
      <c r="AE278" s="15"/>
    </row>
    <row r="279" spans="1:31" hidden="1">
      <c r="A279" s="68"/>
      <c r="B279" s="69" t="s">
        <v>37</v>
      </c>
      <c r="C279" s="70"/>
      <c r="D279" s="71"/>
      <c r="E279" s="72"/>
      <c r="F279" s="73"/>
      <c r="G279" s="26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>
        <f>SUM(AA272:AA278)</f>
        <v>2026526.1099999999</v>
      </c>
      <c r="AB279" s="28">
        <f>AA279/E272</f>
        <v>0.80000863042849135</v>
      </c>
      <c r="AC279" s="15"/>
      <c r="AD279" s="16"/>
      <c r="AE279" s="15"/>
    </row>
    <row r="280" spans="1:31" hidden="1">
      <c r="A280" s="190">
        <v>36</v>
      </c>
      <c r="B280" s="193" t="s">
        <v>280</v>
      </c>
      <c r="C280" s="196" t="s">
        <v>250</v>
      </c>
      <c r="D280" s="199" t="s">
        <v>281</v>
      </c>
      <c r="E280" s="279">
        <v>2570873.31</v>
      </c>
      <c r="F280" s="10" t="s">
        <v>282</v>
      </c>
      <c r="G280" s="11"/>
      <c r="H280" s="12"/>
      <c r="I280" s="12"/>
      <c r="J280" s="12">
        <v>902471</v>
      </c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>
        <v>902471</v>
      </c>
      <c r="AB280" s="57"/>
      <c r="AC280" s="15"/>
      <c r="AD280" s="16"/>
      <c r="AE280" s="15"/>
    </row>
    <row r="281" spans="1:31" hidden="1">
      <c r="A281" s="191"/>
      <c r="B281" s="194"/>
      <c r="C281" s="197"/>
      <c r="D281" s="215"/>
      <c r="E281" s="280"/>
      <c r="F281" s="10" t="s">
        <v>222</v>
      </c>
      <c r="G281" s="11"/>
      <c r="H281" s="12"/>
      <c r="I281" s="12"/>
      <c r="J281" s="12"/>
      <c r="K281" s="12">
        <v>360000</v>
      </c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>
        <v>360000</v>
      </c>
      <c r="AB281" s="57"/>
      <c r="AC281" s="15"/>
      <c r="AD281" s="16"/>
      <c r="AE281" s="15"/>
    </row>
    <row r="282" spans="1:31" hidden="1">
      <c r="A282" s="191"/>
      <c r="B282" s="194"/>
      <c r="C282" s="197"/>
      <c r="D282" s="215"/>
      <c r="E282" s="280"/>
      <c r="F282" s="10" t="s">
        <v>283</v>
      </c>
      <c r="G282" s="11"/>
      <c r="H282" s="12"/>
      <c r="I282" s="12"/>
      <c r="J282" s="12"/>
      <c r="K282" s="12"/>
      <c r="L282" s="12"/>
      <c r="M282" s="12">
        <v>100000</v>
      </c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>
        <v>100000</v>
      </c>
      <c r="AB282" s="57"/>
      <c r="AC282" s="15"/>
      <c r="AD282" s="16"/>
      <c r="AE282" s="15"/>
    </row>
    <row r="283" spans="1:31" hidden="1">
      <c r="A283" s="191"/>
      <c r="B283" s="194"/>
      <c r="C283" s="197"/>
      <c r="D283" s="215"/>
      <c r="E283" s="280"/>
      <c r="F283" s="10" t="s">
        <v>221</v>
      </c>
      <c r="G283" s="11"/>
      <c r="H283" s="12"/>
      <c r="I283" s="12"/>
      <c r="J283" s="12"/>
      <c r="K283" s="12"/>
      <c r="L283" s="12">
        <v>343740</v>
      </c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>
        <f>G283+H283+I283+J283+K283+L283+M283+N283</f>
        <v>343740</v>
      </c>
      <c r="AB283" s="57"/>
      <c r="AC283" s="15"/>
      <c r="AD283" s="16"/>
      <c r="AE283" s="15"/>
    </row>
    <row r="284" spans="1:31" hidden="1">
      <c r="A284" s="191"/>
      <c r="B284" s="194"/>
      <c r="C284" s="197"/>
      <c r="D284" s="215"/>
      <c r="E284" s="280"/>
      <c r="F284" s="10" t="s">
        <v>284</v>
      </c>
      <c r="G284" s="11"/>
      <c r="H284" s="12"/>
      <c r="I284" s="12"/>
      <c r="J284" s="12"/>
      <c r="K284" s="12"/>
      <c r="L284" s="12">
        <v>200000</v>
      </c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>
        <f>G284+H284+I284+J284+K284+L284+M284+N284</f>
        <v>200000</v>
      </c>
      <c r="AB284" s="57"/>
      <c r="AC284" s="15"/>
      <c r="AD284" s="16"/>
      <c r="AE284" s="15"/>
    </row>
    <row r="285" spans="1:31" hidden="1">
      <c r="A285" s="192"/>
      <c r="B285" s="195"/>
      <c r="C285" s="198"/>
      <c r="D285" s="257"/>
      <c r="E285" s="281"/>
      <c r="F285" s="10" t="s">
        <v>54</v>
      </c>
      <c r="G285" s="11"/>
      <c r="H285" s="12"/>
      <c r="I285" s="12"/>
      <c r="J285" s="12"/>
      <c r="K285" s="12"/>
      <c r="L285" s="12"/>
      <c r="M285" s="12">
        <v>160000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>
        <v>160000</v>
      </c>
      <c r="AB285" s="57"/>
      <c r="AC285" s="15"/>
      <c r="AD285" s="16"/>
      <c r="AE285" s="15"/>
    </row>
    <row r="286" spans="1:31" hidden="1">
      <c r="A286" s="68"/>
      <c r="B286" s="69" t="s">
        <v>37</v>
      </c>
      <c r="C286" s="70"/>
      <c r="D286" s="71"/>
      <c r="E286" s="72"/>
      <c r="F286" s="73"/>
      <c r="G286" s="26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>
        <f>SUM(AA280:AA285)</f>
        <v>2066211</v>
      </c>
      <c r="AB286" s="28">
        <f>AA286/E280</f>
        <v>0.80370004696964237</v>
      </c>
      <c r="AC286" s="15"/>
      <c r="AD286" s="16"/>
      <c r="AE286" s="15"/>
    </row>
    <row r="287" spans="1:31" hidden="1">
      <c r="A287" s="282">
        <v>37</v>
      </c>
      <c r="B287" s="246" t="s">
        <v>285</v>
      </c>
      <c r="C287" s="222" t="s">
        <v>286</v>
      </c>
      <c r="D287" s="225" t="s">
        <v>287</v>
      </c>
      <c r="E287" s="228">
        <f>'[1]Raport selectie'!$AG$49</f>
        <v>2904515.31</v>
      </c>
      <c r="F287" s="76" t="s">
        <v>288</v>
      </c>
      <c r="G287" s="77"/>
      <c r="H287" s="78"/>
      <c r="I287" s="78"/>
      <c r="J287" s="78"/>
      <c r="K287" s="78"/>
      <c r="L287" s="78">
        <v>261092</v>
      </c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101">
        <v>261092</v>
      </c>
      <c r="AB287" s="57"/>
      <c r="AC287" s="15"/>
      <c r="AD287" s="16"/>
      <c r="AE287" s="15" t="s">
        <v>289</v>
      </c>
    </row>
    <row r="288" spans="1:31" hidden="1">
      <c r="A288" s="283"/>
      <c r="B288" s="247"/>
      <c r="C288" s="223"/>
      <c r="D288" s="223"/>
      <c r="E288" s="229"/>
      <c r="F288" s="76" t="s">
        <v>290</v>
      </c>
      <c r="G288" s="77"/>
      <c r="H288" s="78"/>
      <c r="I288" s="78"/>
      <c r="J288" s="78"/>
      <c r="K288" s="78"/>
      <c r="L288" s="78">
        <v>200000</v>
      </c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101">
        <v>200000</v>
      </c>
      <c r="AB288" s="57"/>
      <c r="AC288" s="15"/>
      <c r="AD288" s="16"/>
      <c r="AE288" s="15" t="s">
        <v>289</v>
      </c>
    </row>
    <row r="289" spans="1:31" hidden="1">
      <c r="A289" s="283"/>
      <c r="B289" s="247"/>
      <c r="C289" s="223"/>
      <c r="D289" s="223"/>
      <c r="E289" s="229"/>
      <c r="F289" s="76" t="s">
        <v>291</v>
      </c>
      <c r="G289" s="77"/>
      <c r="H289" s="78"/>
      <c r="I289" s="78"/>
      <c r="J289" s="78"/>
      <c r="K289" s="78"/>
      <c r="L289" s="78">
        <v>200000</v>
      </c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101">
        <v>200000</v>
      </c>
      <c r="AB289" s="57"/>
      <c r="AC289" s="15"/>
      <c r="AD289" s="16"/>
      <c r="AE289" s="15" t="s">
        <v>292</v>
      </c>
    </row>
    <row r="290" spans="1:31" hidden="1">
      <c r="A290" s="283"/>
      <c r="B290" s="247"/>
      <c r="C290" s="223"/>
      <c r="D290" s="223"/>
      <c r="E290" s="229"/>
      <c r="F290" s="128" t="s">
        <v>293</v>
      </c>
      <c r="G290" s="77"/>
      <c r="H290" s="78"/>
      <c r="I290" s="78">
        <v>1382548</v>
      </c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101">
        <v>1382548</v>
      </c>
      <c r="AB290" s="57"/>
      <c r="AC290" s="15">
        <v>12</v>
      </c>
      <c r="AD290" s="16">
        <v>1171680</v>
      </c>
      <c r="AE290" s="15" t="s">
        <v>294</v>
      </c>
    </row>
    <row r="291" spans="1:31" hidden="1">
      <c r="A291" s="283"/>
      <c r="B291" s="247"/>
      <c r="C291" s="223"/>
      <c r="D291" s="223"/>
      <c r="E291" s="229"/>
      <c r="F291" s="76" t="s">
        <v>295</v>
      </c>
      <c r="G291" s="77"/>
      <c r="H291" s="78"/>
      <c r="I291" s="78">
        <v>200000</v>
      </c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101">
        <v>200000</v>
      </c>
      <c r="AB291" s="57"/>
      <c r="AC291" s="15"/>
      <c r="AD291" s="16"/>
      <c r="AE291" s="15" t="s">
        <v>292</v>
      </c>
    </row>
    <row r="292" spans="1:31" hidden="1">
      <c r="A292" s="284"/>
      <c r="B292" s="248"/>
      <c r="C292" s="224"/>
      <c r="D292" s="224"/>
      <c r="E292" s="230"/>
      <c r="F292" s="76" t="s">
        <v>296</v>
      </c>
      <c r="G292" s="77"/>
      <c r="H292" s="78"/>
      <c r="I292" s="78">
        <v>79972</v>
      </c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101">
        <v>79972</v>
      </c>
      <c r="AB292" s="57"/>
      <c r="AC292" s="15">
        <v>1</v>
      </c>
      <c r="AD292" s="16">
        <v>79875</v>
      </c>
      <c r="AE292" s="15"/>
    </row>
    <row r="293" spans="1:31" hidden="1">
      <c r="A293" s="43"/>
      <c r="B293" s="69" t="s">
        <v>37</v>
      </c>
      <c r="C293" s="129"/>
      <c r="D293" s="130"/>
      <c r="E293" s="79"/>
      <c r="F293" s="73"/>
      <c r="G293" s="26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>
        <f>SUM(AA287:AA292)</f>
        <v>2323612</v>
      </c>
      <c r="AB293" s="28">
        <f>AA293/E287</f>
        <v>0.7999999146157023</v>
      </c>
      <c r="AC293" s="15"/>
      <c r="AD293" s="16"/>
      <c r="AE293" s="15"/>
    </row>
    <row r="294" spans="1:31" hidden="1">
      <c r="A294" s="190">
        <v>38</v>
      </c>
      <c r="B294" s="285" t="s">
        <v>297</v>
      </c>
      <c r="C294" s="286" t="s">
        <v>286</v>
      </c>
      <c r="D294" s="287" t="s">
        <v>298</v>
      </c>
      <c r="E294" s="272">
        <f>'[1]Raport selectie'!$AG$50</f>
        <v>3250573.31</v>
      </c>
      <c r="F294" s="13" t="s">
        <v>211</v>
      </c>
      <c r="G294" s="131"/>
      <c r="H294" s="101"/>
      <c r="I294" s="101"/>
      <c r="J294" s="101"/>
      <c r="K294" s="132">
        <v>37929</v>
      </c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01">
        <f>SUM(G294:N294)</f>
        <v>37929</v>
      </c>
      <c r="AB294" s="57"/>
      <c r="AC294" s="15"/>
      <c r="AD294" s="16"/>
      <c r="AE294" s="15"/>
    </row>
    <row r="295" spans="1:31" hidden="1">
      <c r="A295" s="191"/>
      <c r="B295" s="285"/>
      <c r="C295" s="286"/>
      <c r="D295" s="287"/>
      <c r="E295" s="272"/>
      <c r="F295" s="133" t="s">
        <v>207</v>
      </c>
      <c r="G295" s="131"/>
      <c r="H295" s="101"/>
      <c r="I295" s="101"/>
      <c r="J295" s="101"/>
      <c r="K295" s="132">
        <v>632156</v>
      </c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01">
        <f t="shared" ref="AA295:AA298" si="8">SUM(G295:N295)</f>
        <v>632156</v>
      </c>
      <c r="AB295" s="57"/>
      <c r="AC295" s="15"/>
      <c r="AD295" s="16"/>
      <c r="AE295" s="15"/>
    </row>
    <row r="296" spans="1:31" hidden="1">
      <c r="A296" s="191"/>
      <c r="B296" s="285"/>
      <c r="C296" s="286"/>
      <c r="D296" s="287"/>
      <c r="E296" s="272"/>
      <c r="F296" s="133" t="s">
        <v>214</v>
      </c>
      <c r="G296" s="131"/>
      <c r="H296" s="101"/>
      <c r="I296" s="101"/>
      <c r="J296" s="101"/>
      <c r="K296" s="132">
        <v>322399</v>
      </c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01">
        <f t="shared" si="8"/>
        <v>322399</v>
      </c>
      <c r="AB296" s="57"/>
      <c r="AC296" s="15"/>
      <c r="AD296" s="16"/>
      <c r="AE296" s="15" t="s">
        <v>299</v>
      </c>
    </row>
    <row r="297" spans="1:31" hidden="1">
      <c r="A297" s="191"/>
      <c r="B297" s="285"/>
      <c r="C297" s="286"/>
      <c r="D297" s="287"/>
      <c r="E297" s="272"/>
      <c r="F297" s="133" t="s">
        <v>205</v>
      </c>
      <c r="G297" s="131"/>
      <c r="H297" s="101"/>
      <c r="I297" s="101"/>
      <c r="J297" s="101"/>
      <c r="K297" s="132">
        <v>164360</v>
      </c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01">
        <f t="shared" si="8"/>
        <v>164360</v>
      </c>
      <c r="AB297" s="57"/>
      <c r="AC297" s="15"/>
      <c r="AD297" s="16"/>
      <c r="AE297" s="15" t="s">
        <v>299</v>
      </c>
    </row>
    <row r="298" spans="1:31" hidden="1">
      <c r="A298" s="191"/>
      <c r="B298" s="285"/>
      <c r="C298" s="286"/>
      <c r="D298" s="287"/>
      <c r="E298" s="272"/>
      <c r="F298" s="133" t="s">
        <v>206</v>
      </c>
      <c r="G298" s="131"/>
      <c r="H298" s="101"/>
      <c r="I298" s="101"/>
      <c r="J298" s="101"/>
      <c r="K298" s="132">
        <v>1352813</v>
      </c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01">
        <f t="shared" si="8"/>
        <v>1352813</v>
      </c>
      <c r="AB298" s="57"/>
      <c r="AC298" s="15"/>
      <c r="AD298" s="16"/>
      <c r="AE298" s="15" t="s">
        <v>299</v>
      </c>
    </row>
    <row r="299" spans="1:31" hidden="1">
      <c r="A299" s="192"/>
      <c r="B299" s="285"/>
      <c r="C299" s="286"/>
      <c r="D299" s="287"/>
      <c r="E299" s="272"/>
      <c r="F299" s="133" t="s">
        <v>215</v>
      </c>
      <c r="G299" s="131"/>
      <c r="H299" s="101"/>
      <c r="I299" s="101"/>
      <c r="J299" s="101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01"/>
      <c r="AB299" s="57"/>
      <c r="AC299" s="15"/>
      <c r="AD299" s="16"/>
      <c r="AE299" s="15"/>
    </row>
    <row r="300" spans="1:31" hidden="1">
      <c r="A300" s="59"/>
      <c r="B300" s="60" t="s">
        <v>37</v>
      </c>
      <c r="C300" s="61"/>
      <c r="D300" s="123"/>
      <c r="E300" s="81"/>
      <c r="F300" s="73"/>
      <c r="G300" s="26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>
        <f>SUM(AA294:AA299)</f>
        <v>2509657</v>
      </c>
      <c r="AB300" s="28">
        <f>AA300/E294</f>
        <v>0.77206595903539244</v>
      </c>
      <c r="AC300" s="15"/>
      <c r="AD300" s="16"/>
      <c r="AE300" s="15"/>
    </row>
    <row r="301" spans="1:31" hidden="1">
      <c r="A301" s="190">
        <v>39</v>
      </c>
      <c r="B301" s="193" t="s">
        <v>300</v>
      </c>
      <c r="C301" s="196" t="s">
        <v>301</v>
      </c>
      <c r="D301" s="199" t="s">
        <v>302</v>
      </c>
      <c r="E301" s="134"/>
      <c r="F301" s="10" t="s">
        <v>215</v>
      </c>
      <c r="G301" s="75"/>
      <c r="H301" s="101"/>
      <c r="I301" s="101"/>
      <c r="J301" s="101"/>
      <c r="K301" s="101">
        <v>926573</v>
      </c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>
        <f>SUM(G301:N301)</f>
        <v>926573</v>
      </c>
      <c r="AB301" s="57"/>
      <c r="AC301" s="15"/>
      <c r="AD301" s="16"/>
      <c r="AE301" s="15" t="s">
        <v>303</v>
      </c>
    </row>
    <row r="302" spans="1:31" hidden="1">
      <c r="A302" s="191"/>
      <c r="B302" s="194"/>
      <c r="C302" s="197"/>
      <c r="D302" s="215"/>
      <c r="E302" s="98"/>
      <c r="F302" s="10" t="s">
        <v>207</v>
      </c>
      <c r="G302" s="75"/>
      <c r="H302" s="101"/>
      <c r="I302" s="101"/>
      <c r="J302" s="101"/>
      <c r="K302" s="101">
        <v>951975</v>
      </c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>
        <f t="shared" ref="AA302:AA303" si="9">SUM(G302:N302)</f>
        <v>951975</v>
      </c>
      <c r="AB302" s="57"/>
      <c r="AC302" s="15"/>
      <c r="AD302" s="16"/>
      <c r="AE302" s="15" t="s">
        <v>303</v>
      </c>
    </row>
    <row r="303" spans="1:31" hidden="1">
      <c r="A303" s="191"/>
      <c r="B303" s="194"/>
      <c r="C303" s="197"/>
      <c r="D303" s="215"/>
      <c r="E303" s="98"/>
      <c r="F303" s="10" t="s">
        <v>304</v>
      </c>
      <c r="G303" s="75"/>
      <c r="H303" s="101"/>
      <c r="I303" s="101"/>
      <c r="J303" s="101"/>
      <c r="K303" s="101">
        <v>300000</v>
      </c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>
        <f t="shared" si="9"/>
        <v>300000</v>
      </c>
      <c r="AB303" s="57"/>
      <c r="AC303" s="15"/>
      <c r="AD303" s="16"/>
      <c r="AE303" s="15" t="s">
        <v>303</v>
      </c>
    </row>
    <row r="304" spans="1:31" hidden="1">
      <c r="A304" s="191"/>
      <c r="B304" s="194"/>
      <c r="C304" s="197"/>
      <c r="D304" s="215"/>
      <c r="E304" s="99">
        <f>'[1]Raport selectie'!$AG$51</f>
        <v>3123690.31</v>
      </c>
      <c r="F304" s="10" t="s">
        <v>205</v>
      </c>
      <c r="G304" s="75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>
        <v>0</v>
      </c>
      <c r="AB304" s="57"/>
      <c r="AC304" s="15"/>
      <c r="AD304" s="16"/>
      <c r="AE304" s="15"/>
    </row>
    <row r="305" spans="1:31" hidden="1">
      <c r="A305" s="191"/>
      <c r="B305" s="194"/>
      <c r="C305" s="197"/>
      <c r="D305" s="215"/>
      <c r="E305" s="99"/>
      <c r="F305" s="10" t="s">
        <v>214</v>
      </c>
      <c r="G305" s="75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>
        <v>0</v>
      </c>
      <c r="AB305" s="57"/>
      <c r="AC305" s="15"/>
      <c r="AD305" s="16"/>
      <c r="AE305" s="15"/>
    </row>
    <row r="306" spans="1:31" hidden="1">
      <c r="A306" s="191"/>
      <c r="B306" s="194"/>
      <c r="C306" s="197"/>
      <c r="D306" s="215"/>
      <c r="E306" s="99"/>
      <c r="F306" s="10" t="s">
        <v>211</v>
      </c>
      <c r="G306" s="75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>
        <v>0</v>
      </c>
      <c r="AB306" s="57"/>
      <c r="AC306" s="15"/>
      <c r="AD306" s="16"/>
      <c r="AE306" s="15"/>
    </row>
    <row r="307" spans="1:31" hidden="1">
      <c r="A307" s="191"/>
      <c r="B307" s="194"/>
      <c r="C307" s="197"/>
      <c r="D307" s="215"/>
      <c r="E307" s="98"/>
      <c r="F307" s="10" t="s">
        <v>305</v>
      </c>
      <c r="G307" s="75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>
        <v>0</v>
      </c>
      <c r="AB307" s="57"/>
      <c r="AC307" s="15"/>
      <c r="AD307" s="16"/>
      <c r="AE307" s="15"/>
    </row>
    <row r="308" spans="1:31" hidden="1">
      <c r="A308" s="192"/>
      <c r="B308" s="195"/>
      <c r="C308" s="198"/>
      <c r="D308" s="257"/>
      <c r="E308" s="52"/>
      <c r="F308" s="10" t="s">
        <v>306</v>
      </c>
      <c r="G308" s="75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>
        <v>0</v>
      </c>
      <c r="AB308" s="57"/>
      <c r="AC308" s="15"/>
      <c r="AD308" s="16"/>
      <c r="AE308" s="15"/>
    </row>
    <row r="309" spans="1:31" hidden="1">
      <c r="A309" s="68"/>
      <c r="B309" s="69" t="s">
        <v>37</v>
      </c>
      <c r="C309" s="70"/>
      <c r="D309" s="71"/>
      <c r="E309" s="72"/>
      <c r="F309" s="73"/>
      <c r="G309" s="26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>
        <f>SUM(AA301:AA308)</f>
        <v>2178548</v>
      </c>
      <c r="AB309" s="28">
        <f>AA309/E304</f>
        <v>0.69742765248709948</v>
      </c>
      <c r="AC309" s="15"/>
      <c r="AD309" s="16"/>
      <c r="AE309" s="15"/>
    </row>
    <row r="310" spans="1:31" hidden="1">
      <c r="A310" s="190">
        <v>40</v>
      </c>
      <c r="B310" s="193" t="s">
        <v>307</v>
      </c>
      <c r="C310" s="196" t="s">
        <v>308</v>
      </c>
      <c r="D310" s="199" t="s">
        <v>309</v>
      </c>
      <c r="E310" s="202">
        <f>'[1]Raport selectie'!$AG$52</f>
        <v>2179314.31</v>
      </c>
      <c r="F310" s="10" t="s">
        <v>310</v>
      </c>
      <c r="G310" s="75"/>
      <c r="H310" s="101"/>
      <c r="I310" s="101"/>
      <c r="J310" s="101"/>
      <c r="K310" s="101"/>
      <c r="L310" s="101"/>
      <c r="M310" s="101"/>
      <c r="N310" s="101">
        <v>755615</v>
      </c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>
        <f t="shared" ref="AA310:AA315" si="10">SUM(G310:N310)</f>
        <v>755615</v>
      </c>
      <c r="AB310" s="57"/>
      <c r="AC310" s="15"/>
      <c r="AD310" s="16"/>
      <c r="AE310" s="15"/>
    </row>
    <row r="311" spans="1:31" hidden="1">
      <c r="A311" s="191"/>
      <c r="B311" s="194"/>
      <c r="C311" s="197"/>
      <c r="D311" s="215"/>
      <c r="E311" s="203"/>
      <c r="F311" s="10" t="s">
        <v>311</v>
      </c>
      <c r="G311" s="75"/>
      <c r="H311" s="101"/>
      <c r="I311" s="101"/>
      <c r="J311" s="101"/>
      <c r="K311" s="101"/>
      <c r="L311" s="101"/>
      <c r="M311" s="101"/>
      <c r="N311" s="101">
        <v>376081</v>
      </c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>
        <f t="shared" si="10"/>
        <v>376081</v>
      </c>
      <c r="AB311" s="57"/>
      <c r="AC311" s="15"/>
      <c r="AD311" s="16"/>
      <c r="AE311" s="15"/>
    </row>
    <row r="312" spans="1:31" hidden="1">
      <c r="A312" s="191"/>
      <c r="B312" s="194"/>
      <c r="C312" s="197"/>
      <c r="D312" s="215"/>
      <c r="E312" s="203"/>
      <c r="F312" s="10" t="s">
        <v>312</v>
      </c>
      <c r="G312" s="75"/>
      <c r="H312" s="101"/>
      <c r="I312" s="101"/>
      <c r="J312" s="101"/>
      <c r="K312" s="101"/>
      <c r="L312" s="101"/>
      <c r="M312" s="101"/>
      <c r="N312" s="101">
        <v>326949</v>
      </c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>
        <f t="shared" si="10"/>
        <v>326949</v>
      </c>
      <c r="AB312" s="57"/>
      <c r="AC312" s="15"/>
      <c r="AD312" s="16"/>
      <c r="AE312" s="15"/>
    </row>
    <row r="313" spans="1:31" hidden="1">
      <c r="A313" s="191"/>
      <c r="B313" s="194"/>
      <c r="C313" s="197"/>
      <c r="D313" s="215"/>
      <c r="E313" s="203"/>
      <c r="F313" s="10" t="s">
        <v>313</v>
      </c>
      <c r="G313" s="75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>
        <f t="shared" si="10"/>
        <v>0</v>
      </c>
      <c r="AB313" s="57"/>
      <c r="AC313" s="15"/>
      <c r="AD313" s="16"/>
      <c r="AE313" s="15"/>
    </row>
    <row r="314" spans="1:31" hidden="1">
      <c r="A314" s="191"/>
      <c r="B314" s="194"/>
      <c r="C314" s="197"/>
      <c r="D314" s="215"/>
      <c r="E314" s="203"/>
      <c r="F314" s="10" t="s">
        <v>314</v>
      </c>
      <c r="G314" s="75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>
        <f t="shared" si="10"/>
        <v>0</v>
      </c>
      <c r="AB314" s="57" t="s">
        <v>30</v>
      </c>
      <c r="AC314" s="15"/>
      <c r="AD314" s="16"/>
      <c r="AE314" s="15"/>
    </row>
    <row r="315" spans="1:31" hidden="1">
      <c r="A315" s="192"/>
      <c r="B315" s="195"/>
      <c r="C315" s="198"/>
      <c r="D315" s="257"/>
      <c r="E315" s="204"/>
      <c r="F315" s="10" t="s">
        <v>315</v>
      </c>
      <c r="G315" s="75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>
        <f t="shared" si="10"/>
        <v>0</v>
      </c>
      <c r="AB315" s="57"/>
      <c r="AC315" s="15"/>
      <c r="AD315" s="16"/>
      <c r="AE315" s="15"/>
    </row>
    <row r="316" spans="1:31" hidden="1">
      <c r="A316" s="68"/>
      <c r="B316" s="69" t="s">
        <v>37</v>
      </c>
      <c r="C316" s="70"/>
      <c r="D316" s="71"/>
      <c r="E316" s="72"/>
      <c r="F316" s="73"/>
      <c r="G316" s="26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>
        <f>SUM(AA310:AA315)</f>
        <v>1458645</v>
      </c>
      <c r="AB316" s="28">
        <f>AA316/E310</f>
        <v>0.6693137347407222</v>
      </c>
      <c r="AC316" s="15"/>
      <c r="AD316" s="16"/>
      <c r="AE316" s="15"/>
    </row>
    <row r="317" spans="1:31" hidden="1">
      <c r="A317" s="190">
        <v>41</v>
      </c>
      <c r="B317" s="193" t="s">
        <v>316</v>
      </c>
      <c r="C317" s="196" t="s">
        <v>308</v>
      </c>
      <c r="D317" s="199" t="s">
        <v>317</v>
      </c>
      <c r="E317" s="96"/>
      <c r="F317" s="10" t="s">
        <v>211</v>
      </c>
      <c r="G317" s="75"/>
      <c r="H317" s="75"/>
      <c r="I317" s="75"/>
      <c r="J317" s="75">
        <v>1506898</v>
      </c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101">
        <f>G317+H317+I317+J317+K317+L317+M317+N317</f>
        <v>1506898</v>
      </c>
      <c r="AB317" s="57"/>
      <c r="AC317" s="15"/>
      <c r="AD317" s="16"/>
      <c r="AE317" s="15" t="s">
        <v>318</v>
      </c>
    </row>
    <row r="318" spans="1:31" hidden="1">
      <c r="A318" s="191"/>
      <c r="B318" s="194"/>
      <c r="C318" s="197"/>
      <c r="D318" s="215"/>
      <c r="E318" s="98"/>
      <c r="F318" s="10" t="s">
        <v>207</v>
      </c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101"/>
      <c r="AB318" s="57"/>
      <c r="AC318" s="15"/>
      <c r="AD318" s="16"/>
      <c r="AE318" s="15"/>
    </row>
    <row r="319" spans="1:31" hidden="1">
      <c r="A319" s="191"/>
      <c r="B319" s="194"/>
      <c r="C319" s="197"/>
      <c r="D319" s="215"/>
      <c r="E319" s="99">
        <f>'[1]Raport selectie'!$AG$53</f>
        <v>2516614.31</v>
      </c>
      <c r="F319" s="10" t="s">
        <v>214</v>
      </c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101"/>
      <c r="AB319" s="57"/>
      <c r="AC319" s="15"/>
      <c r="AD319" s="16"/>
      <c r="AE319" s="15"/>
    </row>
    <row r="320" spans="1:31" hidden="1">
      <c r="A320" s="191"/>
      <c r="B320" s="194"/>
      <c r="C320" s="197"/>
      <c r="D320" s="215"/>
      <c r="E320" s="98"/>
      <c r="F320" s="10" t="s">
        <v>205</v>
      </c>
      <c r="G320" s="75"/>
      <c r="H320" s="75"/>
      <c r="I320" s="75"/>
      <c r="J320" s="75">
        <v>136991</v>
      </c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101">
        <f>G320+H320+I320+J320+K320+L320+M320+N320</f>
        <v>136991</v>
      </c>
      <c r="AB320" s="57" t="s">
        <v>30</v>
      </c>
      <c r="AC320" s="15"/>
      <c r="AD320" s="16"/>
      <c r="AE320" s="15" t="s">
        <v>318</v>
      </c>
    </row>
    <row r="321" spans="1:31" hidden="1">
      <c r="A321" s="192"/>
      <c r="B321" s="195"/>
      <c r="C321" s="198"/>
      <c r="D321" s="257"/>
      <c r="E321" s="52"/>
      <c r="F321" s="10" t="s">
        <v>206</v>
      </c>
      <c r="G321" s="75"/>
      <c r="H321" s="75"/>
      <c r="I321" s="75"/>
      <c r="J321" s="75">
        <v>41102</v>
      </c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101">
        <f>G321+H321+I321+J321+K321+L321+M321+N321</f>
        <v>41102</v>
      </c>
      <c r="AB321" s="57"/>
      <c r="AC321" s="15">
        <v>1</v>
      </c>
      <c r="AD321" s="16">
        <v>41092</v>
      </c>
      <c r="AE321" s="15"/>
    </row>
    <row r="322" spans="1:31" hidden="1">
      <c r="A322" s="68"/>
      <c r="B322" s="69" t="s">
        <v>37</v>
      </c>
      <c r="C322" s="70"/>
      <c r="D322" s="71"/>
      <c r="E322" s="72"/>
      <c r="F322" s="73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7">
        <f>SUM(AA317:AA321)</f>
        <v>1684991</v>
      </c>
      <c r="AB322" s="28">
        <f>AA322/E319</f>
        <v>0.66954677691552977</v>
      </c>
      <c r="AC322" s="15"/>
      <c r="AD322" s="16"/>
      <c r="AE322" s="15"/>
    </row>
    <row r="323" spans="1:31" hidden="1">
      <c r="A323" s="190">
        <v>42</v>
      </c>
      <c r="B323" s="193" t="s">
        <v>319</v>
      </c>
      <c r="C323" s="196" t="s">
        <v>320</v>
      </c>
      <c r="D323" s="199" t="s">
        <v>321</v>
      </c>
      <c r="E323" s="202">
        <f>'[1]Raport selectie'!$AG$54</f>
        <v>2548327.0700000003</v>
      </c>
      <c r="F323" s="10" t="s">
        <v>123</v>
      </c>
      <c r="G323" s="11"/>
      <c r="H323" s="12"/>
      <c r="I323" s="12">
        <v>272825</v>
      </c>
      <c r="J323" s="13"/>
      <c r="K323" s="12"/>
      <c r="L323" s="13"/>
      <c r="M323" s="12">
        <v>272825</v>
      </c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>
        <v>272825</v>
      </c>
      <c r="AB323" s="57"/>
      <c r="AC323" s="15"/>
      <c r="AD323" s="16"/>
      <c r="AE323" s="15"/>
    </row>
    <row r="324" spans="1:31" hidden="1">
      <c r="A324" s="191"/>
      <c r="B324" s="194"/>
      <c r="C324" s="197"/>
      <c r="D324" s="197"/>
      <c r="E324" s="203"/>
      <c r="F324" s="10" t="s">
        <v>162</v>
      </c>
      <c r="G324" s="11"/>
      <c r="H324" s="12"/>
      <c r="I324" s="12"/>
      <c r="J324" s="12">
        <v>334000</v>
      </c>
      <c r="K324" s="12"/>
      <c r="L324" s="13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>
        <v>334000</v>
      </c>
      <c r="AB324" s="57"/>
      <c r="AC324" s="15">
        <v>1</v>
      </c>
      <c r="AD324" s="16">
        <v>40000</v>
      </c>
      <c r="AE324" s="15" t="s">
        <v>322</v>
      </c>
    </row>
    <row r="325" spans="1:31" hidden="1">
      <c r="A325" s="191"/>
      <c r="B325" s="194"/>
      <c r="C325" s="197"/>
      <c r="D325" s="197"/>
      <c r="E325" s="203"/>
      <c r="F325" s="10" t="s">
        <v>53</v>
      </c>
      <c r="G325" s="11"/>
      <c r="H325" s="12"/>
      <c r="I325" s="12">
        <v>586350</v>
      </c>
      <c r="J325" s="12"/>
      <c r="K325" s="12"/>
      <c r="L325" s="12">
        <v>246350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>
        <v>586350</v>
      </c>
      <c r="AB325" s="57"/>
      <c r="AC325" s="15">
        <v>6</v>
      </c>
      <c r="AD325" s="16">
        <v>340000</v>
      </c>
      <c r="AE325" s="15" t="s">
        <v>323</v>
      </c>
    </row>
    <row r="326" spans="1:31" hidden="1">
      <c r="A326" s="191"/>
      <c r="B326" s="194"/>
      <c r="C326" s="197"/>
      <c r="D326" s="197"/>
      <c r="E326" s="203"/>
      <c r="F326" s="10" t="s">
        <v>125</v>
      </c>
      <c r="G326" s="11"/>
      <c r="H326" s="12"/>
      <c r="I326" s="12">
        <v>272720</v>
      </c>
      <c r="J326" s="12"/>
      <c r="K326" s="12"/>
      <c r="L326" s="12">
        <v>272720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>
        <v>272720</v>
      </c>
      <c r="AB326" s="57"/>
      <c r="AC326" s="15"/>
      <c r="AD326" s="16"/>
      <c r="AE326" s="15"/>
    </row>
    <row r="327" spans="1:31" hidden="1">
      <c r="A327" s="191"/>
      <c r="B327" s="194"/>
      <c r="C327" s="197"/>
      <c r="D327" s="197"/>
      <c r="E327" s="203"/>
      <c r="F327" s="10" t="s">
        <v>151</v>
      </c>
      <c r="G327" s="11"/>
      <c r="H327" s="12"/>
      <c r="I327" s="12"/>
      <c r="J327" s="12"/>
      <c r="K327" s="12"/>
      <c r="L327" s="12"/>
      <c r="M327" s="12">
        <v>0</v>
      </c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>
        <v>0</v>
      </c>
      <c r="AB327" s="57"/>
      <c r="AC327" s="15"/>
      <c r="AD327" s="16"/>
      <c r="AE327" s="15"/>
    </row>
    <row r="328" spans="1:31" hidden="1">
      <c r="A328" s="191"/>
      <c r="B328" s="194"/>
      <c r="C328" s="197"/>
      <c r="D328" s="197"/>
      <c r="E328" s="203"/>
      <c r="F328" s="10" t="s">
        <v>324</v>
      </c>
      <c r="G328" s="11"/>
      <c r="H328" s="12"/>
      <c r="I328" s="12"/>
      <c r="J328" s="12"/>
      <c r="K328" s="12"/>
      <c r="L328" s="12"/>
      <c r="M328" s="12">
        <v>0</v>
      </c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>
        <v>0</v>
      </c>
      <c r="AB328" s="57"/>
      <c r="AC328" s="15"/>
      <c r="AD328" s="16"/>
      <c r="AE328" s="15"/>
    </row>
    <row r="329" spans="1:31" hidden="1">
      <c r="A329" s="192"/>
      <c r="B329" s="195"/>
      <c r="C329" s="198"/>
      <c r="D329" s="198"/>
      <c r="E329" s="204"/>
      <c r="F329" s="10" t="s">
        <v>55</v>
      </c>
      <c r="G329" s="11"/>
      <c r="H329" s="12"/>
      <c r="I329" s="12"/>
      <c r="J329" s="12"/>
      <c r="K329" s="12"/>
      <c r="L329" s="12"/>
      <c r="M329" s="12">
        <v>334121.40999999997</v>
      </c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>
        <v>334121.40999999997</v>
      </c>
      <c r="AB329" s="57"/>
      <c r="AC329" s="15"/>
      <c r="AD329" s="16"/>
      <c r="AE329" s="15"/>
    </row>
    <row r="330" spans="1:31" hidden="1">
      <c r="A330" s="68"/>
      <c r="B330" s="69" t="s">
        <v>37</v>
      </c>
      <c r="C330" s="70"/>
      <c r="D330" s="71"/>
      <c r="E330" s="72"/>
      <c r="F330" s="73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7">
        <f>SUM(AA323:AA329)</f>
        <v>1800016.41</v>
      </c>
      <c r="AB330" s="28">
        <f>AA330/E323</f>
        <v>0.70635219128288729</v>
      </c>
      <c r="AC330" s="15"/>
      <c r="AD330" s="16"/>
      <c r="AE330" s="15"/>
    </row>
    <row r="331" spans="1:31" hidden="1">
      <c r="A331" s="190">
        <v>43</v>
      </c>
      <c r="B331" s="193" t="s">
        <v>325</v>
      </c>
      <c r="C331" s="196" t="s">
        <v>320</v>
      </c>
      <c r="D331" s="199" t="s">
        <v>326</v>
      </c>
      <c r="E331" s="202">
        <f>'[1]Raport selectie'!$AG$55</f>
        <v>1614741.31</v>
      </c>
      <c r="F331" s="135" t="s">
        <v>327</v>
      </c>
      <c r="G331" s="75"/>
      <c r="H331" s="75"/>
      <c r="I331" s="75"/>
      <c r="J331" s="75"/>
      <c r="K331" s="75"/>
      <c r="L331" s="75">
        <v>17267</v>
      </c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101">
        <v>17267</v>
      </c>
      <c r="AB331" s="57"/>
      <c r="AC331" s="15"/>
      <c r="AD331" s="16"/>
      <c r="AE331" s="15"/>
    </row>
    <row r="332" spans="1:31" hidden="1">
      <c r="A332" s="191"/>
      <c r="B332" s="194"/>
      <c r="C332" s="197"/>
      <c r="D332" s="197"/>
      <c r="E332" s="203"/>
      <c r="F332" s="10" t="s">
        <v>328</v>
      </c>
      <c r="G332" s="75"/>
      <c r="H332" s="75"/>
      <c r="I332" s="75"/>
      <c r="J332" s="75"/>
      <c r="K332" s="75"/>
      <c r="L332" s="75"/>
      <c r="M332" s="75">
        <v>78669</v>
      </c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101">
        <v>78669</v>
      </c>
      <c r="AB332" s="57"/>
      <c r="AC332" s="15"/>
      <c r="AD332" s="16"/>
      <c r="AE332" s="15"/>
    </row>
    <row r="333" spans="1:31" hidden="1">
      <c r="A333" s="191"/>
      <c r="B333" s="194"/>
      <c r="C333" s="197"/>
      <c r="D333" s="197"/>
      <c r="E333" s="203"/>
      <c r="F333" s="10" t="s">
        <v>329</v>
      </c>
      <c r="G333" s="75"/>
      <c r="H333" s="75"/>
      <c r="I333" s="75"/>
      <c r="J333" s="75"/>
      <c r="K333" s="75"/>
      <c r="L333" s="75"/>
      <c r="M333" s="75">
        <v>35000</v>
      </c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101">
        <v>35000</v>
      </c>
      <c r="AB333" s="57"/>
      <c r="AC333" s="15"/>
      <c r="AD333" s="16"/>
      <c r="AE333" s="15"/>
    </row>
    <row r="334" spans="1:31" hidden="1">
      <c r="A334" s="191"/>
      <c r="B334" s="194"/>
      <c r="C334" s="197"/>
      <c r="D334" s="197"/>
      <c r="E334" s="203"/>
      <c r="F334" s="10" t="s">
        <v>330</v>
      </c>
      <c r="G334" s="75"/>
      <c r="H334" s="75"/>
      <c r="I334" s="75"/>
      <c r="J334" s="75"/>
      <c r="K334" s="75"/>
      <c r="L334" s="75">
        <v>241730</v>
      </c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101">
        <v>241730</v>
      </c>
      <c r="AB334" s="57"/>
      <c r="AC334" s="15"/>
      <c r="AD334" s="16"/>
      <c r="AE334" s="15"/>
    </row>
    <row r="335" spans="1:31" hidden="1">
      <c r="A335" s="191"/>
      <c r="B335" s="194"/>
      <c r="C335" s="197"/>
      <c r="D335" s="197"/>
      <c r="E335" s="203"/>
      <c r="F335" s="10" t="s">
        <v>331</v>
      </c>
      <c r="G335" s="75"/>
      <c r="H335" s="75"/>
      <c r="I335" s="75"/>
      <c r="J335" s="75"/>
      <c r="K335" s="75"/>
      <c r="L335" s="75"/>
      <c r="M335" s="75"/>
      <c r="N335" s="75">
        <v>70000</v>
      </c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101">
        <v>70000</v>
      </c>
      <c r="AB335" s="57"/>
      <c r="AC335" s="15"/>
      <c r="AD335" s="16"/>
      <c r="AE335" s="15"/>
    </row>
    <row r="336" spans="1:31" hidden="1">
      <c r="A336" s="191"/>
      <c r="B336" s="194"/>
      <c r="C336" s="197"/>
      <c r="D336" s="197"/>
      <c r="E336" s="203"/>
      <c r="F336" s="10" t="s">
        <v>332</v>
      </c>
      <c r="G336" s="75"/>
      <c r="H336" s="75"/>
      <c r="I336" s="75"/>
      <c r="J336" s="75"/>
      <c r="K336" s="75"/>
      <c r="L336" s="75"/>
      <c r="M336" s="75"/>
      <c r="N336" s="75">
        <v>250000</v>
      </c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101">
        <v>250000</v>
      </c>
      <c r="AB336" s="57"/>
      <c r="AC336" s="15"/>
      <c r="AD336" s="16"/>
      <c r="AE336" s="15"/>
    </row>
    <row r="337" spans="1:31" hidden="1">
      <c r="A337" s="191"/>
      <c r="B337" s="194"/>
      <c r="C337" s="197"/>
      <c r="D337" s="197"/>
      <c r="E337" s="203"/>
      <c r="F337" s="10" t="s">
        <v>333</v>
      </c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101"/>
      <c r="AB337" s="57"/>
      <c r="AC337" s="15"/>
      <c r="AD337" s="16"/>
      <c r="AE337" s="15"/>
    </row>
    <row r="338" spans="1:31" hidden="1">
      <c r="A338" s="191"/>
      <c r="B338" s="194"/>
      <c r="C338" s="197"/>
      <c r="D338" s="197"/>
      <c r="E338" s="203"/>
      <c r="F338" s="10" t="s">
        <v>334</v>
      </c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101"/>
      <c r="AB338" s="57"/>
      <c r="AC338" s="15"/>
      <c r="AD338" s="16"/>
      <c r="AE338" s="15"/>
    </row>
    <row r="339" spans="1:31" hidden="1">
      <c r="A339" s="191"/>
      <c r="B339" s="194"/>
      <c r="C339" s="197"/>
      <c r="D339" s="197"/>
      <c r="E339" s="203"/>
      <c r="F339" s="10" t="s">
        <v>335</v>
      </c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101"/>
      <c r="AB339" s="57"/>
      <c r="AC339" s="15"/>
      <c r="AD339" s="16"/>
      <c r="AE339" s="15"/>
    </row>
    <row r="340" spans="1:31" hidden="1">
      <c r="A340" s="192"/>
      <c r="B340" s="195"/>
      <c r="C340" s="198"/>
      <c r="D340" s="198"/>
      <c r="E340" s="204"/>
      <c r="F340" s="10" t="s">
        <v>336</v>
      </c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101"/>
      <c r="AB340" s="57"/>
      <c r="AC340" s="15"/>
      <c r="AD340" s="16"/>
      <c r="AE340" s="15"/>
    </row>
    <row r="341" spans="1:31" hidden="1">
      <c r="A341" s="86"/>
      <c r="B341" s="136"/>
      <c r="C341" s="98"/>
      <c r="D341" s="137"/>
      <c r="E341" s="113"/>
      <c r="F341" s="14" t="s">
        <v>337</v>
      </c>
      <c r="G341" s="75"/>
      <c r="H341" s="75"/>
      <c r="I341" s="75"/>
      <c r="J341" s="75"/>
      <c r="K341" s="75"/>
      <c r="L341" s="75"/>
      <c r="M341" s="75"/>
      <c r="N341" s="75">
        <v>362456</v>
      </c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101">
        <v>362456</v>
      </c>
      <c r="AB341" s="57"/>
      <c r="AC341" s="15"/>
      <c r="AD341" s="16"/>
      <c r="AE341" s="15"/>
    </row>
    <row r="342" spans="1:31" hidden="1">
      <c r="A342" s="68"/>
      <c r="B342" s="69" t="s">
        <v>37</v>
      </c>
      <c r="C342" s="70"/>
      <c r="D342" s="71"/>
      <c r="E342" s="72"/>
      <c r="F342" s="93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7">
        <f>SUM(AA331:AA341)</f>
        <v>1055122</v>
      </c>
      <c r="AB342" s="28">
        <f>AA342/E331</f>
        <v>0.65343098208096251</v>
      </c>
      <c r="AC342" s="15"/>
      <c r="AD342" s="16"/>
      <c r="AE342" s="15"/>
    </row>
    <row r="343" spans="1:31" hidden="1">
      <c r="A343" s="190">
        <v>44</v>
      </c>
      <c r="B343" s="193" t="s">
        <v>338</v>
      </c>
      <c r="C343" s="196" t="s">
        <v>320</v>
      </c>
      <c r="D343" s="199" t="s">
        <v>339</v>
      </c>
      <c r="E343" s="202">
        <f>'[1]Raport selectie'!$AG$56</f>
        <v>1092982.31</v>
      </c>
      <c r="F343" s="82" t="s">
        <v>340</v>
      </c>
      <c r="G343" s="126"/>
      <c r="H343" s="127"/>
      <c r="I343" s="127">
        <v>237911</v>
      </c>
      <c r="J343" s="80"/>
      <c r="K343" s="80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>
        <v>237911</v>
      </c>
      <c r="AB343" s="57"/>
      <c r="AC343" s="15"/>
      <c r="AD343" s="16"/>
      <c r="AE343" s="15"/>
    </row>
    <row r="344" spans="1:31" hidden="1">
      <c r="A344" s="191"/>
      <c r="B344" s="194"/>
      <c r="C344" s="197"/>
      <c r="D344" s="215"/>
      <c r="E344" s="203"/>
      <c r="F344" s="82" t="s">
        <v>341</v>
      </c>
      <c r="G344" s="126"/>
      <c r="H344" s="127"/>
      <c r="I344" s="127">
        <v>132185</v>
      </c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>
        <v>132185</v>
      </c>
      <c r="AB344" s="57"/>
      <c r="AC344" s="15"/>
      <c r="AD344" s="16"/>
      <c r="AE344" s="15"/>
    </row>
    <row r="345" spans="1:31" hidden="1">
      <c r="A345" s="191"/>
      <c r="B345" s="194"/>
      <c r="C345" s="197"/>
      <c r="D345" s="215"/>
      <c r="E345" s="203"/>
      <c r="F345" s="82" t="s">
        <v>342</v>
      </c>
      <c r="G345" s="126"/>
      <c r="H345" s="127"/>
      <c r="I345" s="127">
        <v>118955</v>
      </c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>
        <v>118955</v>
      </c>
      <c r="AB345" s="57"/>
      <c r="AC345" s="15"/>
      <c r="AD345" s="16"/>
      <c r="AE345" s="15"/>
    </row>
    <row r="346" spans="1:31" hidden="1">
      <c r="A346" s="191"/>
      <c r="B346" s="194"/>
      <c r="C346" s="197"/>
      <c r="D346" s="215"/>
      <c r="E346" s="203"/>
      <c r="F346" s="82" t="s">
        <v>343</v>
      </c>
      <c r="G346" s="126"/>
      <c r="H346" s="127"/>
      <c r="I346" s="127"/>
      <c r="J346" s="127"/>
      <c r="K346" s="127">
        <v>79334</v>
      </c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>
        <v>79334</v>
      </c>
      <c r="AB346" s="57"/>
      <c r="AC346" s="15"/>
      <c r="AD346" s="16"/>
      <c r="AE346" s="15"/>
    </row>
    <row r="347" spans="1:31" hidden="1">
      <c r="A347" s="191"/>
      <c r="B347" s="194"/>
      <c r="C347" s="197"/>
      <c r="D347" s="215"/>
      <c r="E347" s="203"/>
      <c r="F347" s="82" t="s">
        <v>344</v>
      </c>
      <c r="G347" s="126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>
        <v>0</v>
      </c>
      <c r="AB347" s="57"/>
      <c r="AC347" s="15"/>
      <c r="AD347" s="16"/>
      <c r="AE347" s="15"/>
    </row>
    <row r="348" spans="1:31" hidden="1">
      <c r="A348" s="191"/>
      <c r="B348" s="194"/>
      <c r="C348" s="197"/>
      <c r="D348" s="215"/>
      <c r="E348" s="203"/>
      <c r="F348" s="82" t="s">
        <v>345</v>
      </c>
      <c r="G348" s="126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>
        <v>0</v>
      </c>
      <c r="AB348" s="57"/>
      <c r="AC348" s="15"/>
      <c r="AD348" s="16"/>
      <c r="AE348" s="15"/>
    </row>
    <row r="349" spans="1:31" hidden="1">
      <c r="A349" s="191"/>
      <c r="B349" s="194"/>
      <c r="C349" s="197"/>
      <c r="D349" s="215"/>
      <c r="E349" s="203"/>
      <c r="F349" s="82" t="s">
        <v>346</v>
      </c>
      <c r="G349" s="126"/>
      <c r="H349" s="127"/>
      <c r="I349" s="127"/>
      <c r="J349" s="127">
        <v>68071</v>
      </c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>
        <f>J349</f>
        <v>68071</v>
      </c>
      <c r="AB349" s="57"/>
      <c r="AC349" s="15"/>
      <c r="AD349" s="16"/>
      <c r="AE349" s="15"/>
    </row>
    <row r="350" spans="1:31" hidden="1">
      <c r="A350" s="192"/>
      <c r="B350" s="195"/>
      <c r="C350" s="198"/>
      <c r="D350" s="257"/>
      <c r="E350" s="204"/>
      <c r="F350" s="82" t="s">
        <v>347</v>
      </c>
      <c r="G350" s="126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>
        <v>0</v>
      </c>
      <c r="AB350" s="57"/>
      <c r="AC350" s="15"/>
      <c r="AD350" s="16"/>
      <c r="AE350" s="15"/>
    </row>
    <row r="351" spans="1:31" hidden="1">
      <c r="A351" s="68"/>
      <c r="B351" s="69" t="s">
        <v>37</v>
      </c>
      <c r="C351" s="70"/>
      <c r="D351" s="71"/>
      <c r="E351" s="72"/>
      <c r="F351" s="73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7">
        <f>SUM(AA343:AA350)</f>
        <v>636456</v>
      </c>
      <c r="AB351" s="28">
        <f>AA351/E343</f>
        <v>0.58231134591739175</v>
      </c>
      <c r="AC351" s="15"/>
      <c r="AD351" s="16"/>
      <c r="AE351" s="15"/>
    </row>
    <row r="352" spans="1:31" hidden="1">
      <c r="A352" s="190">
        <v>45</v>
      </c>
      <c r="B352" s="193" t="s">
        <v>348</v>
      </c>
      <c r="C352" s="196" t="s">
        <v>349</v>
      </c>
      <c r="D352" s="199" t="s">
        <v>350</v>
      </c>
      <c r="E352" s="202">
        <f>'[1]Raport selectie'!$AG$57</f>
        <v>2712110.31</v>
      </c>
      <c r="F352" s="138" t="s">
        <v>351</v>
      </c>
      <c r="G352" s="75"/>
      <c r="H352" s="75"/>
      <c r="I352" s="75"/>
      <c r="J352" s="75">
        <v>659103</v>
      </c>
      <c r="K352" s="75"/>
      <c r="L352" s="75"/>
      <c r="M352" s="75"/>
      <c r="N352" s="75">
        <v>402940</v>
      </c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101">
        <v>659103</v>
      </c>
      <c r="AB352" s="57"/>
      <c r="AC352" s="15">
        <v>5</v>
      </c>
      <c r="AD352" s="16">
        <v>256163</v>
      </c>
      <c r="AE352" s="15" t="s">
        <v>352</v>
      </c>
    </row>
    <row r="353" spans="1:31" hidden="1">
      <c r="A353" s="191"/>
      <c r="B353" s="194"/>
      <c r="C353" s="197"/>
      <c r="D353" s="200"/>
      <c r="E353" s="203"/>
      <c r="F353" s="138" t="s">
        <v>353</v>
      </c>
      <c r="G353" s="75"/>
      <c r="H353" s="75"/>
      <c r="I353" s="75"/>
      <c r="J353" s="75"/>
      <c r="K353" s="75">
        <v>66717</v>
      </c>
      <c r="L353" s="75"/>
      <c r="M353" s="75"/>
      <c r="N353" s="75">
        <v>66717</v>
      </c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101">
        <v>66717</v>
      </c>
      <c r="AB353" s="57"/>
      <c r="AC353" s="15"/>
      <c r="AD353" s="16"/>
      <c r="AE353" s="15" t="s">
        <v>354</v>
      </c>
    </row>
    <row r="354" spans="1:31" hidden="1">
      <c r="A354" s="191"/>
      <c r="B354" s="194"/>
      <c r="C354" s="197"/>
      <c r="D354" s="200"/>
      <c r="E354" s="203"/>
      <c r="F354" s="138" t="s">
        <v>355</v>
      </c>
      <c r="G354" s="75"/>
      <c r="H354" s="75">
        <v>100000</v>
      </c>
      <c r="I354" s="75"/>
      <c r="J354" s="75"/>
      <c r="K354" s="75"/>
      <c r="L354" s="75"/>
      <c r="M354" s="75"/>
      <c r="N354" s="75">
        <v>100000</v>
      </c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101">
        <v>100000</v>
      </c>
      <c r="AB354" s="57"/>
      <c r="AC354" s="15"/>
      <c r="AD354" s="16"/>
      <c r="AE354" s="15" t="s">
        <v>354</v>
      </c>
    </row>
    <row r="355" spans="1:31" hidden="1">
      <c r="A355" s="191"/>
      <c r="B355" s="194"/>
      <c r="C355" s="197"/>
      <c r="D355" s="200"/>
      <c r="E355" s="203"/>
      <c r="F355" s="10" t="s">
        <v>356</v>
      </c>
      <c r="G355" s="75"/>
      <c r="H355" s="75"/>
      <c r="I355" s="75"/>
      <c r="J355" s="75"/>
      <c r="K355" s="75"/>
      <c r="L355" s="75"/>
      <c r="M355" s="75"/>
      <c r="N355" s="75">
        <v>220000</v>
      </c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101">
        <v>220000</v>
      </c>
      <c r="AB355" s="57"/>
      <c r="AC355" s="15"/>
      <c r="AD355" s="16"/>
      <c r="AE355" s="15"/>
    </row>
    <row r="356" spans="1:31" hidden="1">
      <c r="A356" s="192"/>
      <c r="B356" s="195"/>
      <c r="C356" s="198"/>
      <c r="D356" s="201"/>
      <c r="E356" s="204"/>
      <c r="F356" s="10" t="s">
        <v>357</v>
      </c>
      <c r="G356" s="75"/>
      <c r="H356" s="75"/>
      <c r="I356" s="75"/>
      <c r="J356" s="75"/>
      <c r="K356" s="75"/>
      <c r="L356" s="75"/>
      <c r="M356" s="75"/>
      <c r="N356" s="75">
        <v>150000</v>
      </c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101">
        <v>150000</v>
      </c>
      <c r="AB356" s="57"/>
      <c r="AC356" s="15"/>
      <c r="AD356" s="16"/>
      <c r="AE356" s="15"/>
    </row>
    <row r="357" spans="1:31" hidden="1">
      <c r="A357" s="68"/>
      <c r="B357" s="69" t="s">
        <v>37</v>
      </c>
      <c r="C357" s="70"/>
      <c r="D357" s="71"/>
      <c r="E357" s="72"/>
      <c r="F357" s="73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7">
        <f>SUM(AA352:AA356)</f>
        <v>1195820</v>
      </c>
      <c r="AB357" s="28">
        <f>AA357/E352</f>
        <v>0.44091864390279906</v>
      </c>
      <c r="AC357" s="15"/>
      <c r="AD357" s="16"/>
      <c r="AE357" s="15"/>
    </row>
    <row r="358" spans="1:31" hidden="1">
      <c r="A358" s="190">
        <v>46</v>
      </c>
      <c r="B358" s="233" t="s">
        <v>358</v>
      </c>
      <c r="C358" s="196" t="s">
        <v>320</v>
      </c>
      <c r="D358" s="199" t="s">
        <v>359</v>
      </c>
      <c r="E358" s="202">
        <f>'[1]Raport selectie'!$AG$58</f>
        <v>2046381.31</v>
      </c>
      <c r="F358" s="76" t="s">
        <v>128</v>
      </c>
      <c r="G358" s="126"/>
      <c r="H358" s="127"/>
      <c r="I358" s="127">
        <v>404231</v>
      </c>
      <c r="J358" s="127"/>
      <c r="K358" s="80"/>
      <c r="L358" s="127"/>
      <c r="M358" s="80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>
        <v>404231</v>
      </c>
      <c r="AB358" s="57"/>
      <c r="AC358" s="15">
        <v>9</v>
      </c>
      <c r="AD358" s="16">
        <v>360299</v>
      </c>
      <c r="AE358" s="15"/>
    </row>
    <row r="359" spans="1:31" hidden="1">
      <c r="A359" s="191"/>
      <c r="B359" s="234"/>
      <c r="C359" s="197"/>
      <c r="D359" s="215"/>
      <c r="E359" s="203"/>
      <c r="F359" s="76" t="s">
        <v>124</v>
      </c>
      <c r="G359" s="126"/>
      <c r="H359" s="127"/>
      <c r="I359" s="127"/>
      <c r="J359" s="127"/>
      <c r="K359" s="127">
        <v>449169</v>
      </c>
      <c r="L359" s="127"/>
      <c r="M359" s="127">
        <v>209617</v>
      </c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>
        <v>449169</v>
      </c>
      <c r="AB359" s="57"/>
      <c r="AC359" s="15">
        <v>8</v>
      </c>
      <c r="AD359" s="16">
        <v>239552</v>
      </c>
      <c r="AE359" s="15" t="s">
        <v>360</v>
      </c>
    </row>
    <row r="360" spans="1:31" hidden="1">
      <c r="A360" s="191"/>
      <c r="B360" s="234"/>
      <c r="C360" s="197"/>
      <c r="D360" s="215"/>
      <c r="E360" s="203"/>
      <c r="F360" s="76" t="s">
        <v>258</v>
      </c>
      <c r="G360" s="126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  <c r="AB360" s="57"/>
      <c r="AC360" s="15"/>
      <c r="AD360" s="16"/>
      <c r="AE360" s="15"/>
    </row>
    <row r="361" spans="1:31" hidden="1">
      <c r="A361" s="191"/>
      <c r="B361" s="234"/>
      <c r="C361" s="197"/>
      <c r="D361" s="215"/>
      <c r="E361" s="203"/>
      <c r="F361" s="76" t="s">
        <v>62</v>
      </c>
      <c r="G361" s="126"/>
      <c r="H361" s="127"/>
      <c r="I361" s="127"/>
      <c r="J361" s="127"/>
      <c r="K361" s="127">
        <v>179661</v>
      </c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>
        <v>179661</v>
      </c>
      <c r="AB361" s="57"/>
      <c r="AC361" s="15"/>
      <c r="AD361" s="16"/>
      <c r="AE361" s="15" t="s">
        <v>361</v>
      </c>
    </row>
    <row r="362" spans="1:31" hidden="1">
      <c r="A362" s="191"/>
      <c r="B362" s="234"/>
      <c r="C362" s="197"/>
      <c r="D362" s="215"/>
      <c r="E362" s="203"/>
      <c r="F362" s="76" t="s">
        <v>123</v>
      </c>
      <c r="G362" s="126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  <c r="AB362" s="57"/>
      <c r="AC362" s="15"/>
      <c r="AD362" s="16"/>
      <c r="AE362" s="15"/>
    </row>
    <row r="363" spans="1:31" hidden="1">
      <c r="A363" s="191"/>
      <c r="B363" s="234"/>
      <c r="C363" s="197"/>
      <c r="D363" s="215"/>
      <c r="E363" s="203"/>
      <c r="F363" s="76" t="s">
        <v>52</v>
      </c>
      <c r="G363" s="126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  <c r="AB363" s="57"/>
      <c r="AC363" s="15"/>
      <c r="AD363" s="16"/>
      <c r="AE363" s="15"/>
    </row>
    <row r="364" spans="1:31" hidden="1">
      <c r="A364" s="191"/>
      <c r="B364" s="234"/>
      <c r="C364" s="197"/>
      <c r="D364" s="197"/>
      <c r="E364" s="203"/>
      <c r="F364" s="76" t="s">
        <v>362</v>
      </c>
      <c r="G364" s="126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  <c r="AB364" s="57"/>
      <c r="AC364" s="15"/>
      <c r="AD364" s="16"/>
      <c r="AE364" s="15"/>
    </row>
    <row r="365" spans="1:31" hidden="1">
      <c r="A365" s="192"/>
      <c r="B365" s="235"/>
      <c r="C365" s="198"/>
      <c r="D365" s="198"/>
      <c r="E365" s="204"/>
      <c r="F365" s="76" t="s">
        <v>223</v>
      </c>
      <c r="G365" s="126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  <c r="AB365" s="57"/>
      <c r="AC365" s="15"/>
      <c r="AD365" s="16"/>
      <c r="AE365" s="15"/>
    </row>
    <row r="366" spans="1:31" hidden="1">
      <c r="A366" s="68"/>
      <c r="B366" s="69" t="s">
        <v>37</v>
      </c>
      <c r="C366" s="70"/>
      <c r="D366" s="71"/>
      <c r="E366" s="72"/>
      <c r="F366" s="73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7">
        <f>SUM(AA358:AA365)</f>
        <v>1033061</v>
      </c>
      <c r="AB366" s="28">
        <f>AA366/E358</f>
        <v>0.50482331662812141</v>
      </c>
      <c r="AC366" s="15"/>
      <c r="AD366" s="16"/>
      <c r="AE366" s="15"/>
    </row>
    <row r="367" spans="1:31" hidden="1">
      <c r="A367" s="190">
        <v>47</v>
      </c>
      <c r="B367" s="193" t="s">
        <v>363</v>
      </c>
      <c r="C367" s="196" t="s">
        <v>349</v>
      </c>
      <c r="D367" s="199" t="s">
        <v>364</v>
      </c>
      <c r="E367" s="202">
        <f>'[1]Raport selectie'!$AG$59</f>
        <v>1905080.31</v>
      </c>
      <c r="F367" s="10" t="s">
        <v>365</v>
      </c>
      <c r="G367" s="11"/>
      <c r="H367" s="12">
        <v>148437</v>
      </c>
      <c r="I367" s="13"/>
      <c r="J367" s="13"/>
      <c r="K367" s="12"/>
      <c r="L367" s="13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>
        <v>148437</v>
      </c>
      <c r="AB367" s="57"/>
      <c r="AC367" s="15"/>
      <c r="AD367" s="16"/>
      <c r="AE367" s="15"/>
    </row>
    <row r="368" spans="1:31" hidden="1">
      <c r="A368" s="191"/>
      <c r="B368" s="194"/>
      <c r="C368" s="197"/>
      <c r="D368" s="200"/>
      <c r="E368" s="203"/>
      <c r="F368" s="10" t="s">
        <v>366</v>
      </c>
      <c r="G368" s="11"/>
      <c r="H368" s="12"/>
      <c r="I368" s="127">
        <v>120000</v>
      </c>
      <c r="J368" s="127"/>
      <c r="K368" s="12"/>
      <c r="L368" s="12"/>
      <c r="M368" s="12">
        <v>159825</v>
      </c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>
        <v>279825</v>
      </c>
      <c r="AB368" s="57"/>
      <c r="AC368" s="15">
        <v>4</v>
      </c>
      <c r="AD368" s="16">
        <v>120000</v>
      </c>
      <c r="AE368" s="15"/>
    </row>
    <row r="369" spans="1:31" hidden="1">
      <c r="A369" s="191"/>
      <c r="B369" s="194"/>
      <c r="C369" s="197"/>
      <c r="D369" s="200"/>
      <c r="E369" s="203"/>
      <c r="F369" s="10" t="s">
        <v>191</v>
      </c>
      <c r="G369" s="11"/>
      <c r="H369" s="12"/>
      <c r="I369" s="127"/>
      <c r="J369" s="127"/>
      <c r="K369" s="12">
        <v>186528</v>
      </c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>
        <v>186528</v>
      </c>
      <c r="AB369" s="57"/>
      <c r="AC369" s="15"/>
      <c r="AD369" s="16"/>
      <c r="AE369" s="15"/>
    </row>
    <row r="370" spans="1:31" hidden="1">
      <c r="A370" s="192"/>
      <c r="B370" s="195"/>
      <c r="C370" s="198"/>
      <c r="D370" s="201"/>
      <c r="E370" s="204"/>
      <c r="F370" s="10" t="s">
        <v>367</v>
      </c>
      <c r="G370" s="11"/>
      <c r="H370" s="12"/>
      <c r="I370" s="12"/>
      <c r="J370" s="12"/>
      <c r="K370" s="12"/>
      <c r="L370" s="12"/>
      <c r="M370" s="12"/>
      <c r="N370" s="12">
        <v>349765</v>
      </c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>
        <v>349765</v>
      </c>
      <c r="AB370" s="57"/>
      <c r="AC370" s="15"/>
      <c r="AD370" s="16"/>
      <c r="AE370" s="15"/>
    </row>
    <row r="371" spans="1:31" hidden="1">
      <c r="A371" s="68"/>
      <c r="B371" s="69"/>
      <c r="C371" s="70"/>
      <c r="D371" s="71"/>
      <c r="E371" s="72"/>
      <c r="F371" s="73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7">
        <f>SUM(AA367:AA370)</f>
        <v>964555</v>
      </c>
      <c r="AB371" s="28">
        <f>AA371/E367</f>
        <v>0.50630673937310289</v>
      </c>
      <c r="AC371" s="15"/>
      <c r="AD371" s="16"/>
      <c r="AE371" s="15"/>
    </row>
    <row r="372" spans="1:31" hidden="1">
      <c r="A372" s="190">
        <v>48</v>
      </c>
      <c r="B372" s="193" t="s">
        <v>368</v>
      </c>
      <c r="C372" s="196" t="s">
        <v>369</v>
      </c>
      <c r="D372" s="288" t="s">
        <v>370</v>
      </c>
      <c r="E372" s="202">
        <f>'[1]Raport selectie'!$AG$60</f>
        <v>2157948.31</v>
      </c>
      <c r="F372" s="10" t="s">
        <v>371</v>
      </c>
      <c r="G372" s="11"/>
      <c r="H372" s="12"/>
      <c r="I372" s="12"/>
      <c r="J372" s="12"/>
      <c r="K372" s="12"/>
      <c r="L372" s="12"/>
      <c r="M372" s="12"/>
      <c r="N372" s="12">
        <v>208706</v>
      </c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>
        <f t="shared" ref="AA372:AA379" si="11">G372+H372+I372+J372+K372+L372+M372+N372</f>
        <v>208706</v>
      </c>
      <c r="AB372" s="57"/>
      <c r="AC372" s="15"/>
      <c r="AD372" s="16"/>
      <c r="AE372" s="15"/>
    </row>
    <row r="373" spans="1:31" hidden="1">
      <c r="A373" s="191"/>
      <c r="B373" s="194"/>
      <c r="C373" s="197"/>
      <c r="D373" s="289"/>
      <c r="E373" s="203"/>
      <c r="F373" s="10" t="s">
        <v>162</v>
      </c>
      <c r="G373" s="11"/>
      <c r="H373" s="12"/>
      <c r="I373" s="12"/>
      <c r="J373" s="12"/>
      <c r="K373" s="12"/>
      <c r="L373" s="12"/>
      <c r="M373" s="12"/>
      <c r="N373" s="12">
        <v>200000</v>
      </c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>
        <f t="shared" si="11"/>
        <v>200000</v>
      </c>
      <c r="AB373" s="57"/>
      <c r="AC373" s="15"/>
      <c r="AD373" s="16"/>
      <c r="AE373" s="15"/>
    </row>
    <row r="374" spans="1:31" hidden="1">
      <c r="A374" s="191"/>
      <c r="B374" s="194"/>
      <c r="C374" s="197"/>
      <c r="D374" s="289"/>
      <c r="E374" s="203"/>
      <c r="F374" s="10" t="s">
        <v>53</v>
      </c>
      <c r="G374" s="11"/>
      <c r="H374" s="12"/>
      <c r="I374" s="12"/>
      <c r="J374" s="12"/>
      <c r="K374" s="12"/>
      <c r="L374" s="12"/>
      <c r="M374" s="12"/>
      <c r="N374" s="12">
        <v>150000</v>
      </c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>
        <f t="shared" si="11"/>
        <v>150000</v>
      </c>
      <c r="AB374" s="57"/>
      <c r="AC374" s="15"/>
      <c r="AD374" s="16"/>
      <c r="AE374" s="15"/>
    </row>
    <row r="375" spans="1:31" hidden="1">
      <c r="A375" s="191"/>
      <c r="B375" s="194"/>
      <c r="C375" s="197"/>
      <c r="D375" s="289"/>
      <c r="E375" s="203"/>
      <c r="F375" s="10" t="s">
        <v>125</v>
      </c>
      <c r="G375" s="11"/>
      <c r="H375" s="12"/>
      <c r="I375" s="12"/>
      <c r="J375" s="12"/>
      <c r="K375" s="12"/>
      <c r="L375" s="12"/>
      <c r="M375" s="12"/>
      <c r="N375" s="12">
        <v>723252</v>
      </c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>
        <f t="shared" si="11"/>
        <v>723252</v>
      </c>
      <c r="AB375" s="57"/>
      <c r="AC375" s="15"/>
      <c r="AD375" s="16"/>
      <c r="AE375" s="15"/>
    </row>
    <row r="376" spans="1:31" hidden="1">
      <c r="A376" s="191"/>
      <c r="B376" s="194"/>
      <c r="C376" s="197"/>
      <c r="D376" s="289"/>
      <c r="E376" s="203"/>
      <c r="F376" s="10" t="s">
        <v>126</v>
      </c>
      <c r="G376" s="11"/>
      <c r="H376" s="12"/>
      <c r="I376" s="12"/>
      <c r="J376" s="12"/>
      <c r="K376" s="12"/>
      <c r="L376" s="12"/>
      <c r="M376" s="12"/>
      <c r="N376" s="12">
        <v>400000</v>
      </c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>
        <f t="shared" si="11"/>
        <v>400000</v>
      </c>
      <c r="AB376" s="57"/>
      <c r="AC376" s="15"/>
      <c r="AD376" s="16"/>
      <c r="AE376" s="15"/>
    </row>
    <row r="377" spans="1:31" hidden="1">
      <c r="A377" s="191"/>
      <c r="B377" s="194"/>
      <c r="C377" s="197"/>
      <c r="D377" s="289"/>
      <c r="E377" s="203"/>
      <c r="F377" s="10" t="s">
        <v>151</v>
      </c>
      <c r="G377" s="11"/>
      <c r="H377" s="12"/>
      <c r="I377" s="12"/>
      <c r="J377" s="12"/>
      <c r="K377" s="12"/>
      <c r="L377" s="12"/>
      <c r="M377" s="12"/>
      <c r="N377" s="12">
        <v>10000</v>
      </c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>
        <f t="shared" si="11"/>
        <v>10000</v>
      </c>
      <c r="AB377" s="57"/>
      <c r="AC377" s="15"/>
      <c r="AD377" s="16"/>
      <c r="AE377" s="15"/>
    </row>
    <row r="378" spans="1:31" hidden="1">
      <c r="A378" s="191"/>
      <c r="B378" s="194"/>
      <c r="C378" s="197"/>
      <c r="D378" s="289"/>
      <c r="E378" s="203"/>
      <c r="F378" s="10" t="s">
        <v>127</v>
      </c>
      <c r="G378" s="11"/>
      <c r="H378" s="12"/>
      <c r="I378" s="12"/>
      <c r="J378" s="12"/>
      <c r="K378" s="12"/>
      <c r="L378" s="12"/>
      <c r="M378" s="12"/>
      <c r="N378" s="12">
        <v>10000</v>
      </c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>
        <f t="shared" si="11"/>
        <v>10000</v>
      </c>
      <c r="AB378" s="57"/>
      <c r="AC378" s="15"/>
      <c r="AD378" s="16"/>
      <c r="AE378" s="15"/>
    </row>
    <row r="379" spans="1:31" hidden="1">
      <c r="A379" s="192"/>
      <c r="B379" s="195"/>
      <c r="C379" s="198"/>
      <c r="D379" s="290"/>
      <c r="E379" s="204"/>
      <c r="F379" s="10" t="s">
        <v>372</v>
      </c>
      <c r="G379" s="11"/>
      <c r="H379" s="12"/>
      <c r="I379" s="12"/>
      <c r="J379" s="12"/>
      <c r="K379" s="12"/>
      <c r="L379" s="12"/>
      <c r="M379" s="12"/>
      <c r="N379" s="12">
        <v>24000</v>
      </c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>
        <f t="shared" si="11"/>
        <v>24000</v>
      </c>
      <c r="AB379" s="57"/>
      <c r="AC379" s="15"/>
      <c r="AD379" s="16"/>
      <c r="AE379" s="15"/>
    </row>
    <row r="380" spans="1:31" hidden="1">
      <c r="A380" s="68"/>
      <c r="B380" s="69" t="s">
        <v>37</v>
      </c>
      <c r="C380" s="70"/>
      <c r="D380" s="71"/>
      <c r="E380" s="72"/>
      <c r="F380" s="73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7">
        <f>SUM(AA372:AA379)</f>
        <v>1725958</v>
      </c>
      <c r="AB380" s="28">
        <f>AA380/E372</f>
        <v>0.79981433846300054</v>
      </c>
      <c r="AC380" s="15"/>
      <c r="AD380" s="16"/>
      <c r="AE380" s="15"/>
    </row>
    <row r="381" spans="1:31" hidden="1">
      <c r="A381" s="190">
        <v>49</v>
      </c>
      <c r="B381" s="193" t="s">
        <v>373</v>
      </c>
      <c r="C381" s="196" t="s">
        <v>369</v>
      </c>
      <c r="D381" s="199" t="s">
        <v>374</v>
      </c>
      <c r="E381" s="202">
        <f>'[1]Raport selectie'!$AG$61</f>
        <v>1303347.31</v>
      </c>
      <c r="F381" s="10" t="s">
        <v>151</v>
      </c>
      <c r="G381" s="11"/>
      <c r="H381" s="12"/>
      <c r="I381" s="12"/>
      <c r="J381" s="12"/>
      <c r="K381" s="12"/>
      <c r="L381" s="12"/>
      <c r="M381" s="12">
        <v>623450.84</v>
      </c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01">
        <v>623450.84</v>
      </c>
      <c r="AB381" s="57"/>
      <c r="AC381" s="15"/>
      <c r="AD381" s="16"/>
      <c r="AE381" s="15"/>
    </row>
    <row r="382" spans="1:31" hidden="1">
      <c r="A382" s="191"/>
      <c r="B382" s="194"/>
      <c r="C382" s="197"/>
      <c r="D382" s="197"/>
      <c r="E382" s="203"/>
      <c r="F382" s="10" t="s">
        <v>127</v>
      </c>
      <c r="G382" s="11"/>
      <c r="H382" s="12"/>
      <c r="I382" s="12"/>
      <c r="J382" s="12"/>
      <c r="K382" s="12"/>
      <c r="L382" s="12"/>
      <c r="M382" s="12">
        <v>80000</v>
      </c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01">
        <v>80000</v>
      </c>
      <c r="AB382" s="57"/>
      <c r="AC382" s="15"/>
      <c r="AD382" s="16"/>
      <c r="AE382" s="15"/>
    </row>
    <row r="383" spans="1:31" hidden="1">
      <c r="A383" s="191"/>
      <c r="B383" s="194"/>
      <c r="C383" s="197"/>
      <c r="D383" s="197"/>
      <c r="E383" s="203"/>
      <c r="F383" s="10" t="s">
        <v>84</v>
      </c>
      <c r="G383" s="11"/>
      <c r="H383" s="12"/>
      <c r="I383" s="12"/>
      <c r="J383" s="12"/>
      <c r="K383" s="12"/>
      <c r="L383" s="12"/>
      <c r="M383" s="12">
        <v>44000</v>
      </c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01">
        <v>44000</v>
      </c>
      <c r="AB383" s="57"/>
      <c r="AC383" s="15"/>
      <c r="AD383" s="16"/>
      <c r="AE383" s="15"/>
    </row>
    <row r="384" spans="1:31" hidden="1">
      <c r="A384" s="192"/>
      <c r="B384" s="195"/>
      <c r="C384" s="198"/>
      <c r="D384" s="198"/>
      <c r="E384" s="204"/>
      <c r="F384" s="10" t="s">
        <v>126</v>
      </c>
      <c r="G384" s="11"/>
      <c r="H384" s="12"/>
      <c r="I384" s="12"/>
      <c r="J384" s="12"/>
      <c r="K384" s="12"/>
      <c r="L384" s="12"/>
      <c r="M384" s="12">
        <v>215227.84</v>
      </c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01">
        <v>215227.84</v>
      </c>
      <c r="AB384" s="57"/>
      <c r="AC384" s="15"/>
      <c r="AD384" s="16"/>
      <c r="AE384" s="15"/>
    </row>
    <row r="385" spans="1:31" hidden="1">
      <c r="A385" s="68"/>
      <c r="B385" s="69" t="s">
        <v>37</v>
      </c>
      <c r="C385" s="70"/>
      <c r="D385" s="71"/>
      <c r="E385" s="72"/>
      <c r="F385" s="73"/>
      <c r="G385" s="139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A385" s="27">
        <f>SUM(AA381:AA384)</f>
        <v>962678.67999999993</v>
      </c>
      <c r="AB385" s="28">
        <f>AA385/E381</f>
        <v>0.73862022241792169</v>
      </c>
      <c r="AC385" s="15"/>
      <c r="AD385" s="16"/>
      <c r="AE385" s="15"/>
    </row>
    <row r="386" spans="1:31" hidden="1">
      <c r="A386" s="190">
        <v>50</v>
      </c>
      <c r="B386" s="193" t="s">
        <v>375</v>
      </c>
      <c r="C386" s="196" t="s">
        <v>369</v>
      </c>
      <c r="D386" s="199" t="s">
        <v>376</v>
      </c>
      <c r="E386" s="202">
        <f>'[1]Raport selectie'!$AG$62</f>
        <v>1462838.31</v>
      </c>
      <c r="F386" s="10" t="s">
        <v>151</v>
      </c>
      <c r="G386" s="11"/>
      <c r="H386" s="12"/>
      <c r="I386" s="12"/>
      <c r="J386" s="12"/>
      <c r="K386" s="12"/>
      <c r="L386" s="12"/>
      <c r="M386" s="12">
        <v>702905.38</v>
      </c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01">
        <v>702905</v>
      </c>
      <c r="AB386" s="57"/>
      <c r="AC386" s="15"/>
      <c r="AD386" s="16"/>
      <c r="AE386" s="15"/>
    </row>
    <row r="387" spans="1:31" hidden="1">
      <c r="A387" s="191"/>
      <c r="B387" s="194"/>
      <c r="C387" s="197"/>
      <c r="D387" s="215"/>
      <c r="E387" s="203"/>
      <c r="F387" s="10" t="s">
        <v>127</v>
      </c>
      <c r="G387" s="11"/>
      <c r="H387" s="12"/>
      <c r="I387" s="12"/>
      <c r="J387" s="12"/>
      <c r="K387" s="12"/>
      <c r="L387" s="12"/>
      <c r="M387" s="12">
        <v>100000</v>
      </c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01">
        <v>100000</v>
      </c>
      <c r="AB387" s="57"/>
      <c r="AC387" s="15"/>
      <c r="AD387" s="16"/>
      <c r="AE387" s="15"/>
    </row>
    <row r="388" spans="1:31" hidden="1">
      <c r="A388" s="191"/>
      <c r="B388" s="194"/>
      <c r="C388" s="197"/>
      <c r="D388" s="215"/>
      <c r="E388" s="203"/>
      <c r="F388" s="10" t="s">
        <v>84</v>
      </c>
      <c r="G388" s="11"/>
      <c r="H388" s="12"/>
      <c r="I388" s="12"/>
      <c r="J388" s="12"/>
      <c r="K388" s="12"/>
      <c r="L388" s="12"/>
      <c r="M388" s="12">
        <v>66000</v>
      </c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01">
        <v>66000</v>
      </c>
      <c r="AB388" s="57"/>
      <c r="AC388" s="15"/>
      <c r="AD388" s="16"/>
      <c r="AE388" s="15"/>
    </row>
    <row r="389" spans="1:31" hidden="1">
      <c r="A389" s="192"/>
      <c r="B389" s="195"/>
      <c r="C389" s="198"/>
      <c r="D389" s="257"/>
      <c r="E389" s="204"/>
      <c r="F389" s="10" t="s">
        <v>126</v>
      </c>
      <c r="G389" s="11"/>
      <c r="H389" s="12"/>
      <c r="I389" s="12"/>
      <c r="J389" s="12"/>
      <c r="K389" s="12"/>
      <c r="L389" s="12"/>
      <c r="M389" s="12">
        <v>216366.39</v>
      </c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01">
        <v>216366.39</v>
      </c>
      <c r="AB389" s="57"/>
      <c r="AC389" s="15"/>
      <c r="AD389" s="16"/>
      <c r="AE389" s="15"/>
    </row>
    <row r="390" spans="1:31" hidden="1">
      <c r="A390" s="68"/>
      <c r="B390" s="69" t="s">
        <v>37</v>
      </c>
      <c r="C390" s="70"/>
      <c r="D390" s="71"/>
      <c r="E390" s="72"/>
      <c r="F390" s="73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27">
        <f>SUM(AA386:AA389)</f>
        <v>1085271.3900000001</v>
      </c>
      <c r="AB390" s="28">
        <f>AA390/E386</f>
        <v>0.7418942904222956</v>
      </c>
      <c r="AC390" s="15"/>
      <c r="AD390" s="16"/>
      <c r="AE390" s="15"/>
    </row>
    <row r="391" spans="1:31" hidden="1">
      <c r="A391" s="190">
        <v>51</v>
      </c>
      <c r="B391" s="193" t="s">
        <v>377</v>
      </c>
      <c r="C391" s="196" t="s">
        <v>378</v>
      </c>
      <c r="D391" s="199" t="s">
        <v>379</v>
      </c>
      <c r="E391" s="202">
        <f>'[1]Raport selectie'!$AG$63</f>
        <v>3192627.31</v>
      </c>
      <c r="F391" s="13" t="s">
        <v>52</v>
      </c>
      <c r="G391" s="11"/>
      <c r="H391" s="12"/>
      <c r="I391" s="12"/>
      <c r="J391" s="12">
        <v>700127.57</v>
      </c>
      <c r="K391" s="13"/>
      <c r="L391" s="14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>
        <v>700127.57</v>
      </c>
      <c r="AB391" s="57"/>
      <c r="AC391" s="15">
        <v>10</v>
      </c>
      <c r="AD391" s="16">
        <v>697105</v>
      </c>
      <c r="AE391" s="15"/>
    </row>
    <row r="392" spans="1:31" hidden="1">
      <c r="A392" s="191"/>
      <c r="B392" s="194"/>
      <c r="C392" s="197"/>
      <c r="D392" s="215"/>
      <c r="E392" s="203"/>
      <c r="F392" s="13" t="s">
        <v>124</v>
      </c>
      <c r="G392" s="11"/>
      <c r="H392" s="12"/>
      <c r="I392" s="12"/>
      <c r="J392" s="12">
        <v>240000</v>
      </c>
      <c r="K392" s="13"/>
      <c r="L392" s="14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>
        <v>240000</v>
      </c>
      <c r="AB392" s="57"/>
      <c r="AC392" s="15"/>
      <c r="AD392" s="16"/>
      <c r="AE392" s="15"/>
    </row>
    <row r="393" spans="1:31" hidden="1">
      <c r="A393" s="191"/>
      <c r="B393" s="194"/>
      <c r="C393" s="197"/>
      <c r="D393" s="215"/>
      <c r="E393" s="203"/>
      <c r="F393" s="13" t="s">
        <v>126</v>
      </c>
      <c r="G393" s="11"/>
      <c r="H393" s="12"/>
      <c r="I393" s="12"/>
      <c r="J393" s="12">
        <v>400000</v>
      </c>
      <c r="K393" s="13"/>
      <c r="L393" s="14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>
        <v>400000</v>
      </c>
      <c r="AB393" s="57"/>
      <c r="AC393" s="15">
        <v>2</v>
      </c>
      <c r="AD393" s="16">
        <v>224238</v>
      </c>
      <c r="AE393" s="15"/>
    </row>
    <row r="394" spans="1:31" hidden="1">
      <c r="A394" s="191"/>
      <c r="B394" s="194"/>
      <c r="C394" s="197"/>
      <c r="D394" s="215"/>
      <c r="E394" s="203"/>
      <c r="F394" s="13" t="s">
        <v>161</v>
      </c>
      <c r="G394" s="11"/>
      <c r="H394" s="12"/>
      <c r="I394" s="12"/>
      <c r="J394" s="12">
        <v>150000</v>
      </c>
      <c r="K394" s="12"/>
      <c r="L394" s="14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>
        <v>150000</v>
      </c>
      <c r="AB394" s="57"/>
      <c r="AC394" s="15">
        <v>4</v>
      </c>
      <c r="AD394" s="16">
        <v>120000</v>
      </c>
      <c r="AE394" s="15"/>
    </row>
    <row r="395" spans="1:31" hidden="1">
      <c r="A395" s="191"/>
      <c r="B395" s="194"/>
      <c r="C395" s="197"/>
      <c r="D395" s="215"/>
      <c r="E395" s="203"/>
      <c r="F395" s="13" t="s">
        <v>127</v>
      </c>
      <c r="G395" s="11"/>
      <c r="H395" s="12"/>
      <c r="I395" s="12"/>
      <c r="J395" s="12">
        <v>150000</v>
      </c>
      <c r="K395" s="12"/>
      <c r="L395" s="14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>
        <v>150000</v>
      </c>
      <c r="AB395" s="57"/>
      <c r="AC395" s="15">
        <v>1</v>
      </c>
      <c r="AD395" s="16">
        <v>36691</v>
      </c>
      <c r="AE395" s="15"/>
    </row>
    <row r="396" spans="1:31" hidden="1">
      <c r="A396" s="191"/>
      <c r="B396" s="194"/>
      <c r="C396" s="197"/>
      <c r="D396" s="215"/>
      <c r="E396" s="203"/>
      <c r="F396" s="143" t="s">
        <v>128</v>
      </c>
      <c r="G396" s="11"/>
      <c r="H396" s="142"/>
      <c r="I396" s="12"/>
      <c r="J396" s="12">
        <v>824485.27</v>
      </c>
      <c r="K396" s="142"/>
      <c r="L396" s="14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42">
        <v>824485.27</v>
      </c>
      <c r="AB396" s="57"/>
      <c r="AC396" s="15">
        <v>13</v>
      </c>
      <c r="AD396" s="16">
        <v>732510</v>
      </c>
      <c r="AE396" s="15"/>
    </row>
    <row r="397" spans="1:31" hidden="1">
      <c r="A397" s="68"/>
      <c r="B397" s="69" t="s">
        <v>37</v>
      </c>
      <c r="C397" s="70"/>
      <c r="D397" s="71"/>
      <c r="E397" s="72"/>
      <c r="F397" s="73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  <c r="AA397" s="27">
        <f>SUM(AA391:AA396)</f>
        <v>2464612.84</v>
      </c>
      <c r="AB397" s="28">
        <f>AA397/E391</f>
        <v>0.7719701050856449</v>
      </c>
      <c r="AC397" s="15"/>
      <c r="AD397" s="16"/>
      <c r="AE397" s="15"/>
    </row>
    <row r="398" spans="1:31" hidden="1">
      <c r="A398" s="190">
        <v>52</v>
      </c>
      <c r="B398" s="193" t="s">
        <v>380</v>
      </c>
      <c r="C398" s="196" t="s">
        <v>381</v>
      </c>
      <c r="D398" s="199" t="s">
        <v>382</v>
      </c>
      <c r="E398" s="202">
        <v>2802142.31</v>
      </c>
      <c r="F398" s="10" t="s">
        <v>191</v>
      </c>
      <c r="G398" s="11"/>
      <c r="H398" s="12"/>
      <c r="I398" s="12">
        <v>66037.39</v>
      </c>
      <c r="J398" s="12"/>
      <c r="K398" s="12"/>
      <c r="L398" s="12"/>
      <c r="M398" s="12">
        <v>18470.62</v>
      </c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>
        <v>66037.39</v>
      </c>
      <c r="AB398" s="57"/>
      <c r="AC398" s="15">
        <v>3</v>
      </c>
      <c r="AD398" s="16">
        <v>47566.77</v>
      </c>
      <c r="AE398" s="15" t="s">
        <v>383</v>
      </c>
    </row>
    <row r="399" spans="1:31" hidden="1">
      <c r="A399" s="191"/>
      <c r="B399" s="194"/>
      <c r="C399" s="197"/>
      <c r="D399" s="197"/>
      <c r="E399" s="203"/>
      <c r="F399" s="10" t="s">
        <v>52</v>
      </c>
      <c r="G399" s="11"/>
      <c r="H399" s="12"/>
      <c r="I399" s="12">
        <v>356438.8</v>
      </c>
      <c r="J399" s="12"/>
      <c r="K399" s="12"/>
      <c r="L399" s="12"/>
      <c r="M399" s="12">
        <v>356438.8</v>
      </c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>
        <v>356438.8</v>
      </c>
      <c r="AB399" s="57"/>
      <c r="AC399" s="15"/>
      <c r="AD399" s="16"/>
      <c r="AE399" s="15" t="s">
        <v>384</v>
      </c>
    </row>
    <row r="400" spans="1:31" hidden="1">
      <c r="A400" s="191"/>
      <c r="B400" s="194"/>
      <c r="C400" s="197"/>
      <c r="D400" s="197"/>
      <c r="E400" s="203"/>
      <c r="F400" s="10" t="s">
        <v>126</v>
      </c>
      <c r="G400" s="11"/>
      <c r="H400" s="12"/>
      <c r="I400" s="12">
        <v>270000</v>
      </c>
      <c r="J400" s="12"/>
      <c r="K400" s="12"/>
      <c r="L400" s="12"/>
      <c r="M400" s="12">
        <v>270000</v>
      </c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>
        <v>270000</v>
      </c>
      <c r="AB400" s="57"/>
      <c r="AC400" s="15"/>
      <c r="AD400" s="16"/>
      <c r="AE400" s="15" t="s">
        <v>385</v>
      </c>
    </row>
    <row r="401" spans="1:31" hidden="1">
      <c r="A401" s="191"/>
      <c r="B401" s="194"/>
      <c r="C401" s="197"/>
      <c r="D401" s="197"/>
      <c r="E401" s="203"/>
      <c r="F401" s="10" t="s">
        <v>127</v>
      </c>
      <c r="G401" s="11"/>
      <c r="H401" s="12"/>
      <c r="I401" s="12">
        <v>140000</v>
      </c>
      <c r="J401" s="12"/>
      <c r="K401" s="12"/>
      <c r="L401" s="12"/>
      <c r="M401" s="12">
        <v>40377.42</v>
      </c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>
        <v>140000</v>
      </c>
      <c r="AB401" s="57"/>
      <c r="AC401" s="15">
        <v>1</v>
      </c>
      <c r="AD401" s="16">
        <v>99622.58</v>
      </c>
      <c r="AE401" s="15" t="s">
        <v>386</v>
      </c>
    </row>
    <row r="402" spans="1:31" hidden="1">
      <c r="A402" s="191"/>
      <c r="B402" s="194"/>
      <c r="C402" s="197"/>
      <c r="D402" s="197"/>
      <c r="E402" s="203"/>
      <c r="F402" s="10" t="s">
        <v>128</v>
      </c>
      <c r="G402" s="11"/>
      <c r="H402" s="12"/>
      <c r="I402" s="12">
        <v>900000</v>
      </c>
      <c r="J402" s="12"/>
      <c r="K402" s="12"/>
      <c r="L402" s="12"/>
      <c r="M402" s="12">
        <v>148776</v>
      </c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>
        <v>900000</v>
      </c>
      <c r="AB402" s="57"/>
      <c r="AC402" s="15">
        <v>9</v>
      </c>
      <c r="AD402" s="16">
        <v>751224</v>
      </c>
      <c r="AE402" s="15" t="s">
        <v>387</v>
      </c>
    </row>
    <row r="403" spans="1:31" hidden="1">
      <c r="A403" s="191"/>
      <c r="B403" s="194"/>
      <c r="C403" s="197"/>
      <c r="D403" s="197"/>
      <c r="E403" s="203"/>
      <c r="F403" s="10" t="s">
        <v>84</v>
      </c>
      <c r="G403" s="11"/>
      <c r="H403" s="12"/>
      <c r="I403" s="12"/>
      <c r="J403" s="12"/>
      <c r="K403" s="12"/>
      <c r="L403" s="12"/>
      <c r="M403" s="12">
        <v>0</v>
      </c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>
        <v>0</v>
      </c>
      <c r="AB403" s="57"/>
      <c r="AC403" s="15"/>
      <c r="AD403" s="16"/>
      <c r="AE403" s="15"/>
    </row>
    <row r="404" spans="1:31" hidden="1">
      <c r="A404" s="191"/>
      <c r="B404" s="194"/>
      <c r="C404" s="197"/>
      <c r="D404" s="197"/>
      <c r="E404" s="203"/>
      <c r="F404" s="10" t="s">
        <v>241</v>
      </c>
      <c r="G404" s="11"/>
      <c r="H404" s="12"/>
      <c r="I404" s="12"/>
      <c r="J404" s="12"/>
      <c r="K404" s="12"/>
      <c r="L404" s="12"/>
      <c r="M404" s="12">
        <v>132006.82</v>
      </c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>
        <v>132006.82</v>
      </c>
      <c r="AB404" s="57"/>
      <c r="AC404" s="15"/>
      <c r="AD404" s="16"/>
      <c r="AE404" s="15"/>
    </row>
    <row r="405" spans="1:31" hidden="1">
      <c r="A405" s="191"/>
      <c r="B405" s="194"/>
      <c r="C405" s="197"/>
      <c r="D405" s="197"/>
      <c r="E405" s="203"/>
      <c r="F405" s="10" t="s">
        <v>161</v>
      </c>
      <c r="G405" s="11"/>
      <c r="H405" s="12"/>
      <c r="I405" s="12"/>
      <c r="J405" s="12"/>
      <c r="K405" s="12"/>
      <c r="L405" s="12"/>
      <c r="M405" s="12">
        <v>180000</v>
      </c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>
        <v>180000</v>
      </c>
      <c r="AB405" s="57"/>
      <c r="AC405" s="15"/>
      <c r="AD405" s="16"/>
      <c r="AE405" s="15"/>
    </row>
    <row r="406" spans="1:31" hidden="1">
      <c r="A406" s="191"/>
      <c r="B406" s="194"/>
      <c r="C406" s="197"/>
      <c r="D406" s="197"/>
      <c r="E406" s="203"/>
      <c r="F406" s="10" t="s">
        <v>129</v>
      </c>
      <c r="G406" s="11"/>
      <c r="H406" s="12"/>
      <c r="I406" s="12"/>
      <c r="J406" s="12"/>
      <c r="K406" s="12"/>
      <c r="L406" s="12"/>
      <c r="M406" s="12" t="s">
        <v>388</v>
      </c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 t="s">
        <v>388</v>
      </c>
      <c r="AB406" s="57"/>
      <c r="AC406" s="15"/>
      <c r="AD406" s="16"/>
      <c r="AE406" s="15"/>
    </row>
    <row r="407" spans="1:31" hidden="1">
      <c r="A407" s="191"/>
      <c r="B407" s="194"/>
      <c r="C407" s="197"/>
      <c r="D407" s="197"/>
      <c r="E407" s="203"/>
      <c r="F407" s="10" t="s">
        <v>164</v>
      </c>
      <c r="G407" s="11"/>
      <c r="H407" s="12"/>
      <c r="I407" s="12"/>
      <c r="J407" s="12"/>
      <c r="K407" s="12"/>
      <c r="L407" s="12"/>
      <c r="M407" s="12">
        <v>0</v>
      </c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>
        <v>0</v>
      </c>
      <c r="AB407" s="57"/>
      <c r="AC407" s="15"/>
      <c r="AD407" s="16"/>
      <c r="AE407" s="15"/>
    </row>
    <row r="408" spans="1:31" hidden="1">
      <c r="A408" s="191"/>
      <c r="B408" s="194"/>
      <c r="C408" s="197"/>
      <c r="D408" s="197"/>
      <c r="E408" s="203"/>
      <c r="F408" s="14" t="s">
        <v>389</v>
      </c>
      <c r="G408" s="11"/>
      <c r="H408" s="12"/>
      <c r="I408" s="12"/>
      <c r="J408" s="12"/>
      <c r="K408" s="12"/>
      <c r="L408" s="12"/>
      <c r="M408" s="12">
        <v>50000</v>
      </c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>
        <v>50000</v>
      </c>
      <c r="AB408" s="57"/>
      <c r="AC408" s="15"/>
      <c r="AD408" s="16"/>
      <c r="AE408" s="15"/>
    </row>
    <row r="409" spans="1:31" hidden="1">
      <c r="A409" s="68"/>
      <c r="B409" s="69" t="s">
        <v>37</v>
      </c>
      <c r="C409" s="70"/>
      <c r="D409" s="71"/>
      <c r="E409" s="72"/>
      <c r="F409" s="73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7">
        <f>SUM(AA398:AA408)</f>
        <v>2094483.01</v>
      </c>
      <c r="AB409" s="28">
        <f>AA409/E398</f>
        <v>0.74745775848907547</v>
      </c>
      <c r="AC409" s="15"/>
      <c r="AD409" s="16"/>
      <c r="AE409" s="15"/>
    </row>
    <row r="410" spans="1:31" hidden="1">
      <c r="A410" s="190">
        <v>53</v>
      </c>
      <c r="B410" s="193" t="s">
        <v>390</v>
      </c>
      <c r="C410" s="196" t="s">
        <v>378</v>
      </c>
      <c r="D410" s="199" t="s">
        <v>391</v>
      </c>
      <c r="E410" s="202">
        <f>'[1]Raport selectie'!$AG$65</f>
        <v>1909436.31</v>
      </c>
      <c r="F410" s="10" t="s">
        <v>392</v>
      </c>
      <c r="G410" s="11"/>
      <c r="H410" s="12"/>
      <c r="I410" s="12">
        <v>357113</v>
      </c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>
        <v>357113</v>
      </c>
      <c r="AB410" s="57"/>
      <c r="AC410" s="15">
        <v>2</v>
      </c>
      <c r="AD410" s="16">
        <v>199630</v>
      </c>
      <c r="AE410" s="15"/>
    </row>
    <row r="411" spans="1:31" hidden="1">
      <c r="A411" s="191"/>
      <c r="B411" s="194"/>
      <c r="C411" s="197"/>
      <c r="D411" s="215"/>
      <c r="E411" s="203"/>
      <c r="F411" s="10" t="s">
        <v>207</v>
      </c>
      <c r="G411" s="11"/>
      <c r="H411" s="12"/>
      <c r="I411" s="12">
        <v>90000</v>
      </c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>
        <v>90000</v>
      </c>
      <c r="AB411" s="57"/>
      <c r="AC411" s="15">
        <v>1</v>
      </c>
      <c r="AD411" s="16">
        <v>30000</v>
      </c>
      <c r="AE411" s="15"/>
    </row>
    <row r="412" spans="1:31" hidden="1">
      <c r="A412" s="191"/>
      <c r="B412" s="194"/>
      <c r="C412" s="197"/>
      <c r="D412" s="215"/>
      <c r="E412" s="203"/>
      <c r="F412" s="10" t="s">
        <v>214</v>
      </c>
      <c r="G412" s="11"/>
      <c r="H412" s="12"/>
      <c r="I412" s="12"/>
      <c r="J412" s="12"/>
      <c r="K412" s="12"/>
      <c r="L412" s="12"/>
      <c r="M412" s="12"/>
      <c r="N412" s="12">
        <v>90000</v>
      </c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>
        <v>90000</v>
      </c>
      <c r="AB412" s="57"/>
      <c r="AC412" s="15"/>
      <c r="AD412" s="16"/>
      <c r="AE412" s="15"/>
    </row>
    <row r="413" spans="1:31" hidden="1">
      <c r="A413" s="191"/>
      <c r="B413" s="194"/>
      <c r="C413" s="197"/>
      <c r="D413" s="215"/>
      <c r="E413" s="203"/>
      <c r="F413" s="10" t="s">
        <v>205</v>
      </c>
      <c r="G413" s="11"/>
      <c r="H413" s="12"/>
      <c r="I413" s="12">
        <v>755891</v>
      </c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>
        <v>755891</v>
      </c>
      <c r="AB413" s="57"/>
      <c r="AC413" s="15">
        <v>1</v>
      </c>
      <c r="AD413" s="16">
        <v>72200</v>
      </c>
      <c r="AE413" s="15"/>
    </row>
    <row r="414" spans="1:31" hidden="1">
      <c r="A414" s="192"/>
      <c r="B414" s="195"/>
      <c r="C414" s="198"/>
      <c r="D414" s="257"/>
      <c r="E414" s="204"/>
      <c r="F414" s="13" t="s">
        <v>206</v>
      </c>
      <c r="G414" s="11"/>
      <c r="H414" s="12"/>
      <c r="I414" s="12"/>
      <c r="J414" s="12"/>
      <c r="K414" s="12" t="s">
        <v>30</v>
      </c>
      <c r="L414" s="12"/>
      <c r="M414" s="12"/>
      <c r="N414" s="12">
        <v>74544</v>
      </c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>
        <v>74544</v>
      </c>
      <c r="AB414" s="57"/>
      <c r="AC414" s="15"/>
      <c r="AD414" s="16"/>
      <c r="AE414" s="15"/>
    </row>
    <row r="415" spans="1:31" hidden="1">
      <c r="A415" s="86"/>
      <c r="B415" s="136"/>
      <c r="C415" s="98"/>
      <c r="D415" s="145"/>
      <c r="E415" s="113"/>
      <c r="F415" s="133" t="s">
        <v>215</v>
      </c>
      <c r="G415" s="11"/>
      <c r="H415" s="12"/>
      <c r="I415" s="12"/>
      <c r="J415" s="12"/>
      <c r="K415" s="12"/>
      <c r="L415" s="12"/>
      <c r="M415" s="12"/>
      <c r="N415" s="12">
        <v>160000</v>
      </c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>
        <v>160000</v>
      </c>
      <c r="AB415" s="57"/>
      <c r="AC415" s="15"/>
      <c r="AD415" s="16"/>
      <c r="AE415" s="15"/>
    </row>
    <row r="416" spans="1:31" hidden="1">
      <c r="A416" s="68"/>
      <c r="B416" s="69" t="s">
        <v>37</v>
      </c>
      <c r="C416" s="70"/>
      <c r="D416" s="71"/>
      <c r="E416" s="72"/>
      <c r="F416" s="93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7">
        <f>SUM(AA410:AA415)</f>
        <v>1527548</v>
      </c>
      <c r="AB416" s="28">
        <f>AA416/E410</f>
        <v>0.79999945114691984</v>
      </c>
      <c r="AC416" s="15"/>
      <c r="AD416" s="16"/>
      <c r="AE416" s="15"/>
    </row>
    <row r="417" spans="1:31" hidden="1">
      <c r="A417" s="190">
        <v>54</v>
      </c>
      <c r="B417" s="193" t="s">
        <v>393</v>
      </c>
      <c r="C417" s="196" t="s">
        <v>394</v>
      </c>
      <c r="D417" s="199" t="s">
        <v>395</v>
      </c>
      <c r="E417" s="202">
        <f>'[1]Raport selectie'!$AG$66</f>
        <v>1908747.31</v>
      </c>
      <c r="F417" s="10" t="s">
        <v>51</v>
      </c>
      <c r="G417" s="11"/>
      <c r="H417" s="12"/>
      <c r="I417" s="12">
        <v>927046</v>
      </c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>
        <f t="shared" ref="AA417:AA422" si="12">G417+H417+I417+J417+K417+L417+M417+N417</f>
        <v>927046</v>
      </c>
      <c r="AB417" s="57"/>
      <c r="AC417" s="15">
        <v>10</v>
      </c>
      <c r="AD417" s="16">
        <v>894678.09</v>
      </c>
      <c r="AE417" s="15"/>
    </row>
    <row r="418" spans="1:31" hidden="1">
      <c r="A418" s="191"/>
      <c r="B418" s="194"/>
      <c r="C418" s="197"/>
      <c r="D418" s="215"/>
      <c r="E418" s="203"/>
      <c r="F418" s="10" t="s">
        <v>222</v>
      </c>
      <c r="G418" s="11"/>
      <c r="H418" s="12"/>
      <c r="I418" s="12">
        <v>262986</v>
      </c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>
        <f t="shared" si="12"/>
        <v>262986</v>
      </c>
      <c r="AB418" s="57"/>
      <c r="AC418" s="15">
        <v>3</v>
      </c>
      <c r="AD418" s="16">
        <v>164661</v>
      </c>
      <c r="AE418" s="15"/>
    </row>
    <row r="419" spans="1:31" hidden="1">
      <c r="A419" s="191"/>
      <c r="B419" s="194"/>
      <c r="C419" s="197"/>
      <c r="D419" s="215"/>
      <c r="E419" s="203"/>
      <c r="F419" s="10" t="s">
        <v>84</v>
      </c>
      <c r="G419" s="11"/>
      <c r="H419" s="12"/>
      <c r="I419" s="12">
        <v>229820</v>
      </c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>
        <f t="shared" si="12"/>
        <v>229820</v>
      </c>
      <c r="AB419" s="57"/>
      <c r="AC419" s="15">
        <v>4</v>
      </c>
      <c r="AD419" s="16">
        <v>197329</v>
      </c>
      <c r="AE419" s="15"/>
    </row>
    <row r="420" spans="1:31" hidden="1">
      <c r="A420" s="191"/>
      <c r="B420" s="194"/>
      <c r="C420" s="197"/>
      <c r="D420" s="215"/>
      <c r="E420" s="203"/>
      <c r="F420" s="10" t="s">
        <v>202</v>
      </c>
      <c r="G420" s="11"/>
      <c r="H420" s="12"/>
      <c r="I420" s="12">
        <v>43480</v>
      </c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>
        <f t="shared" si="12"/>
        <v>43480</v>
      </c>
      <c r="AB420" s="57"/>
      <c r="AC420" s="15">
        <v>1</v>
      </c>
      <c r="AD420" s="16">
        <v>43470</v>
      </c>
      <c r="AE420" s="15"/>
    </row>
    <row r="421" spans="1:31" hidden="1">
      <c r="A421" s="191"/>
      <c r="B421" s="194"/>
      <c r="C421" s="197"/>
      <c r="D421" s="215"/>
      <c r="E421" s="203"/>
      <c r="F421" s="10" t="s">
        <v>258</v>
      </c>
      <c r="G421" s="11"/>
      <c r="H421" s="12"/>
      <c r="I421" s="12">
        <v>38821</v>
      </c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>
        <f t="shared" si="12"/>
        <v>38821</v>
      </c>
      <c r="AB421" s="57"/>
      <c r="AC421" s="15">
        <v>1</v>
      </c>
      <c r="AD421" s="16">
        <v>37884.370000000003</v>
      </c>
      <c r="AE421" s="15"/>
    </row>
    <row r="422" spans="1:31" hidden="1">
      <c r="A422" s="192"/>
      <c r="B422" s="195"/>
      <c r="C422" s="198"/>
      <c r="D422" s="257"/>
      <c r="E422" s="204"/>
      <c r="F422" s="10" t="s">
        <v>151</v>
      </c>
      <c r="G422" s="11"/>
      <c r="H422" s="12"/>
      <c r="I422" s="12">
        <v>24845</v>
      </c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>
        <f t="shared" si="12"/>
        <v>24845</v>
      </c>
      <c r="AB422" s="57"/>
      <c r="AC422" s="15">
        <v>1</v>
      </c>
      <c r="AD422" s="16">
        <v>24845</v>
      </c>
      <c r="AE422" s="15"/>
    </row>
    <row r="423" spans="1:31" hidden="1">
      <c r="A423" s="68"/>
      <c r="B423" s="69" t="s">
        <v>37</v>
      </c>
      <c r="C423" s="70"/>
      <c r="D423" s="71"/>
      <c r="E423" s="72"/>
      <c r="F423" s="73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7">
        <f>SUM(AA417:AA422)</f>
        <v>1526998</v>
      </c>
      <c r="AB423" s="28">
        <f>AA423/E417</f>
        <v>0.80000007963338005</v>
      </c>
      <c r="AC423" s="15"/>
      <c r="AD423" s="16"/>
      <c r="AE423" s="15"/>
    </row>
    <row r="424" spans="1:31" hidden="1">
      <c r="A424" s="190">
        <v>55</v>
      </c>
      <c r="B424" s="193" t="s">
        <v>396</v>
      </c>
      <c r="C424" s="196" t="s">
        <v>381</v>
      </c>
      <c r="D424" s="199" t="s">
        <v>397</v>
      </c>
      <c r="E424" s="202">
        <f>'[1]Raport selectie'!$AG$67</f>
        <v>1912349.31</v>
      </c>
      <c r="F424" s="10" t="s">
        <v>123</v>
      </c>
      <c r="G424" s="11"/>
      <c r="H424" s="12"/>
      <c r="I424" s="12">
        <v>45000</v>
      </c>
      <c r="J424" s="12"/>
      <c r="K424" s="12"/>
      <c r="L424" s="12"/>
      <c r="M424" s="13">
        <v>45000</v>
      </c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>
        <v>45000</v>
      </c>
      <c r="AB424" s="57"/>
      <c r="AC424" s="15"/>
      <c r="AD424" s="16"/>
      <c r="AE424" s="15" t="s">
        <v>398</v>
      </c>
    </row>
    <row r="425" spans="1:31" hidden="1">
      <c r="A425" s="191"/>
      <c r="B425" s="194"/>
      <c r="C425" s="197"/>
      <c r="D425" s="215"/>
      <c r="E425" s="203"/>
      <c r="F425" s="10" t="s">
        <v>399</v>
      </c>
      <c r="G425" s="11"/>
      <c r="H425" s="12"/>
      <c r="I425" s="12"/>
      <c r="J425" s="12">
        <v>210923.83</v>
      </c>
      <c r="K425" s="12"/>
      <c r="L425" s="12"/>
      <c r="M425" s="13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>
        <v>210923.83</v>
      </c>
      <c r="AB425" s="57"/>
      <c r="AC425" s="15">
        <v>5</v>
      </c>
      <c r="AD425" s="16">
        <v>186657</v>
      </c>
      <c r="AE425" s="15"/>
    </row>
    <row r="426" spans="1:31" hidden="1">
      <c r="A426" s="191"/>
      <c r="B426" s="194"/>
      <c r="C426" s="197"/>
      <c r="D426" s="215"/>
      <c r="E426" s="203"/>
      <c r="F426" s="10" t="s">
        <v>125</v>
      </c>
      <c r="G426" s="11"/>
      <c r="H426" s="12"/>
      <c r="I426" s="12">
        <v>100000</v>
      </c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>
        <v>100000</v>
      </c>
      <c r="AB426" s="57"/>
      <c r="AC426" s="15">
        <v>2</v>
      </c>
      <c r="AD426" s="16">
        <v>100000</v>
      </c>
      <c r="AE426" s="15"/>
    </row>
    <row r="427" spans="1:31" hidden="1">
      <c r="A427" s="191"/>
      <c r="B427" s="194"/>
      <c r="C427" s="197"/>
      <c r="D427" s="215"/>
      <c r="E427" s="203"/>
      <c r="F427" s="10" t="s">
        <v>400</v>
      </c>
      <c r="G427" s="11"/>
      <c r="H427" s="12"/>
      <c r="I427" s="12">
        <v>180000</v>
      </c>
      <c r="J427" s="12"/>
      <c r="K427" s="12"/>
      <c r="L427" s="12"/>
      <c r="M427" s="12">
        <v>61975.48</v>
      </c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>
        <v>180000</v>
      </c>
      <c r="AB427" s="57"/>
      <c r="AC427" s="15">
        <v>3</v>
      </c>
      <c r="AD427" s="16">
        <v>139075.51999999999</v>
      </c>
      <c r="AE427" s="15" t="s">
        <v>401</v>
      </c>
    </row>
    <row r="428" spans="1:31" hidden="1">
      <c r="A428" s="191"/>
      <c r="B428" s="194"/>
      <c r="C428" s="197"/>
      <c r="D428" s="215"/>
      <c r="E428" s="203"/>
      <c r="F428" s="10" t="s">
        <v>151</v>
      </c>
      <c r="G428" s="11"/>
      <c r="H428" s="12"/>
      <c r="I428" s="12"/>
      <c r="J428" s="12">
        <v>75000</v>
      </c>
      <c r="K428" s="12"/>
      <c r="L428" s="12"/>
      <c r="M428" s="12">
        <v>75000</v>
      </c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>
        <v>75000</v>
      </c>
      <c r="AB428" s="57"/>
      <c r="AC428" s="15"/>
      <c r="AD428" s="16"/>
      <c r="AE428" s="15" t="s">
        <v>402</v>
      </c>
    </row>
    <row r="429" spans="1:31" hidden="1">
      <c r="A429" s="191"/>
      <c r="B429" s="194"/>
      <c r="C429" s="197"/>
      <c r="D429" s="215"/>
      <c r="E429" s="203"/>
      <c r="F429" s="10" t="s">
        <v>157</v>
      </c>
      <c r="G429" s="11"/>
      <c r="H429" s="12"/>
      <c r="I429" s="12">
        <v>836938.19</v>
      </c>
      <c r="J429" s="12"/>
      <c r="K429" s="12"/>
      <c r="L429" s="12"/>
      <c r="M429" s="12">
        <v>273288.31400000001</v>
      </c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>
        <v>836938.19</v>
      </c>
      <c r="AB429" s="57"/>
      <c r="AC429" s="15">
        <v>10</v>
      </c>
      <c r="AD429" s="16">
        <v>599649.87600000005</v>
      </c>
      <c r="AE429" s="15" t="s">
        <v>403</v>
      </c>
    </row>
    <row r="430" spans="1:31" hidden="1">
      <c r="A430" s="191"/>
      <c r="B430" s="194"/>
      <c r="C430" s="197"/>
      <c r="D430" s="215"/>
      <c r="E430" s="203"/>
      <c r="F430" s="10" t="s">
        <v>84</v>
      </c>
      <c r="G430" s="11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57"/>
      <c r="AC430" s="15"/>
      <c r="AD430" s="16"/>
      <c r="AE430" s="15" t="s">
        <v>404</v>
      </c>
    </row>
    <row r="431" spans="1:31" hidden="1">
      <c r="A431" s="192"/>
      <c r="B431" s="195"/>
      <c r="C431" s="198"/>
      <c r="D431" s="257"/>
      <c r="E431" s="204"/>
      <c r="F431" s="10" t="s">
        <v>372</v>
      </c>
      <c r="G431" s="11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57"/>
      <c r="AC431" s="15"/>
      <c r="AD431" s="16"/>
      <c r="AE431" s="15"/>
    </row>
    <row r="432" spans="1:31" hidden="1">
      <c r="A432" s="68"/>
      <c r="B432" s="69" t="s">
        <v>37</v>
      </c>
      <c r="C432" s="70"/>
      <c r="D432" s="71"/>
      <c r="E432" s="72"/>
      <c r="F432" s="73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7">
        <f>SUM(AA424:AA431)</f>
        <v>1447862.02</v>
      </c>
      <c r="AB432" s="28">
        <f>AA432/E424</f>
        <v>0.7571116910644321</v>
      </c>
      <c r="AC432" s="15"/>
      <c r="AD432" s="16"/>
      <c r="AE432" s="15"/>
    </row>
    <row r="433" spans="1:31" hidden="1">
      <c r="A433" s="190">
        <v>56</v>
      </c>
      <c r="B433" s="193" t="s">
        <v>405</v>
      </c>
      <c r="C433" s="196" t="s">
        <v>381</v>
      </c>
      <c r="D433" s="199" t="s">
        <v>406</v>
      </c>
      <c r="E433" s="202">
        <f>'[1]Raport selectie'!$AG$68</f>
        <v>1216716.31</v>
      </c>
      <c r="F433" s="10" t="s">
        <v>407</v>
      </c>
      <c r="G433" s="11"/>
      <c r="H433" s="12"/>
      <c r="I433" s="12"/>
      <c r="J433" s="12">
        <v>178935.24</v>
      </c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>
        <f>G433+H433+I433+J433+K433+L433+M433+N433</f>
        <v>178935.24</v>
      </c>
      <c r="AB433" s="57"/>
      <c r="AC433" s="15">
        <v>1</v>
      </c>
      <c r="AD433" s="16">
        <v>15000</v>
      </c>
      <c r="AE433" s="15" t="s">
        <v>408</v>
      </c>
    </row>
    <row r="434" spans="1:31" hidden="1">
      <c r="A434" s="191"/>
      <c r="B434" s="194"/>
      <c r="C434" s="197"/>
      <c r="D434" s="215"/>
      <c r="E434" s="203"/>
      <c r="F434" s="10" t="s">
        <v>409</v>
      </c>
      <c r="G434" s="11"/>
      <c r="H434" s="12"/>
      <c r="I434" s="12"/>
      <c r="J434" s="12">
        <v>249733</v>
      </c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>
        <f>G434+H434+I434+J434+K434+L434+M434+N434</f>
        <v>249733</v>
      </c>
      <c r="AB434" s="57"/>
      <c r="AC434" s="15">
        <v>1</v>
      </c>
      <c r="AD434" s="16">
        <v>48871</v>
      </c>
      <c r="AE434" s="15" t="s">
        <v>410</v>
      </c>
    </row>
    <row r="435" spans="1:31" hidden="1">
      <c r="A435" s="191"/>
      <c r="B435" s="194"/>
      <c r="C435" s="197"/>
      <c r="D435" s="215"/>
      <c r="E435" s="203"/>
      <c r="F435" s="10" t="s">
        <v>411</v>
      </c>
      <c r="G435" s="11"/>
      <c r="H435" s="12"/>
      <c r="I435" s="12"/>
      <c r="J435" s="12">
        <v>89409</v>
      </c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>
        <f>G435+H435+I435+J435+K435+L435+M435+N435</f>
        <v>89409</v>
      </c>
      <c r="AB435" s="57"/>
      <c r="AC435" s="15"/>
      <c r="AD435" s="16"/>
      <c r="AE435" s="15"/>
    </row>
    <row r="436" spans="1:31" hidden="1">
      <c r="A436" s="191"/>
      <c r="B436" s="194"/>
      <c r="C436" s="197"/>
      <c r="D436" s="215"/>
      <c r="E436" s="203"/>
      <c r="F436" s="10" t="s">
        <v>412</v>
      </c>
      <c r="G436" s="11"/>
      <c r="H436" s="12"/>
      <c r="I436" s="12"/>
      <c r="J436" s="12">
        <v>410000</v>
      </c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>
        <f>G436+H436+I436+J436+K436+L436+M436+N436</f>
        <v>410000</v>
      </c>
      <c r="AB436" s="57"/>
      <c r="AC436" s="15">
        <v>2</v>
      </c>
      <c r="AD436" s="16">
        <v>136485</v>
      </c>
      <c r="AE436" s="15" t="s">
        <v>413</v>
      </c>
    </row>
    <row r="437" spans="1:31" hidden="1">
      <c r="A437" s="192"/>
      <c r="B437" s="195"/>
      <c r="C437" s="198"/>
      <c r="D437" s="257"/>
      <c r="E437" s="204"/>
      <c r="F437" s="10" t="s">
        <v>414</v>
      </c>
      <c r="G437" s="11"/>
      <c r="H437" s="12"/>
      <c r="I437" s="12"/>
      <c r="J437" s="12">
        <v>45281.8</v>
      </c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>
        <f>G437+H437+I437+J437+K437+L437+M437+N437</f>
        <v>45281.8</v>
      </c>
      <c r="AB437" s="57"/>
      <c r="AC437" s="15"/>
      <c r="AD437" s="16"/>
      <c r="AE437" s="15"/>
    </row>
    <row r="438" spans="1:31" hidden="1">
      <c r="A438" s="68"/>
      <c r="B438" s="69" t="s">
        <v>37</v>
      </c>
      <c r="C438" s="70"/>
      <c r="D438" s="71"/>
      <c r="E438" s="72"/>
      <c r="F438" s="73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7">
        <f>SUM(AA433:AA437)</f>
        <v>973359.04</v>
      </c>
      <c r="AB438" s="28">
        <f>AA438/E433</f>
        <v>0.79998848704510261</v>
      </c>
      <c r="AC438" s="15"/>
      <c r="AD438" s="16"/>
      <c r="AE438" s="15"/>
    </row>
    <row r="439" spans="1:31" hidden="1">
      <c r="A439" s="190">
        <v>57</v>
      </c>
      <c r="B439" s="193" t="s">
        <v>415</v>
      </c>
      <c r="C439" s="196" t="s">
        <v>381</v>
      </c>
      <c r="D439" s="199" t="s">
        <v>416</v>
      </c>
      <c r="E439" s="202">
        <f>'[1]Raport selectie'!$AG$69</f>
        <v>1961823.81</v>
      </c>
      <c r="F439" s="146" t="s">
        <v>52</v>
      </c>
      <c r="G439" s="11"/>
      <c r="H439" s="142"/>
      <c r="I439" s="147"/>
      <c r="J439" s="13">
        <v>90000</v>
      </c>
      <c r="K439" s="147"/>
      <c r="L439" s="147"/>
      <c r="M439" s="147"/>
      <c r="N439" s="147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  <c r="AA439" s="147">
        <v>90000</v>
      </c>
      <c r="AB439" s="57"/>
      <c r="AC439" s="15"/>
      <c r="AD439" s="16"/>
      <c r="AE439" s="15"/>
    </row>
    <row r="440" spans="1:31" hidden="1">
      <c r="A440" s="191"/>
      <c r="B440" s="194"/>
      <c r="C440" s="197"/>
      <c r="D440" s="215"/>
      <c r="E440" s="203"/>
      <c r="F440" s="146" t="s">
        <v>124</v>
      </c>
      <c r="G440" s="11"/>
      <c r="H440" s="142"/>
      <c r="I440" s="147"/>
      <c r="J440" s="13">
        <v>160000</v>
      </c>
      <c r="K440" s="147"/>
      <c r="L440" s="147"/>
      <c r="M440" s="147"/>
      <c r="N440" s="147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  <c r="AA440" s="147">
        <v>160000</v>
      </c>
      <c r="AB440" s="57"/>
      <c r="AC440" s="15">
        <v>3</v>
      </c>
      <c r="AD440" s="16">
        <v>120000</v>
      </c>
      <c r="AE440" s="15"/>
    </row>
    <row r="441" spans="1:31" hidden="1">
      <c r="A441" s="191"/>
      <c r="B441" s="194"/>
      <c r="C441" s="197"/>
      <c r="D441" s="215"/>
      <c r="E441" s="203"/>
      <c r="F441" s="146" t="s">
        <v>125</v>
      </c>
      <c r="G441" s="11"/>
      <c r="H441" s="142"/>
      <c r="I441" s="147"/>
      <c r="J441" s="147">
        <v>140000</v>
      </c>
      <c r="K441" s="147"/>
      <c r="L441" s="147"/>
      <c r="M441" s="147"/>
      <c r="N441" s="147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  <c r="AA441" s="12">
        <v>140000</v>
      </c>
      <c r="AB441" s="57"/>
      <c r="AC441" s="15">
        <v>2</v>
      </c>
      <c r="AD441" s="16">
        <v>140000</v>
      </c>
      <c r="AE441" s="15"/>
    </row>
    <row r="442" spans="1:31" hidden="1">
      <c r="A442" s="191"/>
      <c r="B442" s="194"/>
      <c r="C442" s="197"/>
      <c r="D442" s="215"/>
      <c r="E442" s="203"/>
      <c r="F442" s="146" t="s">
        <v>126</v>
      </c>
      <c r="G442" s="11"/>
      <c r="H442" s="142"/>
      <c r="I442" s="147"/>
      <c r="J442" s="147">
        <v>484367</v>
      </c>
      <c r="K442" s="147"/>
      <c r="L442" s="147"/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  <c r="AA442" s="12">
        <v>484367</v>
      </c>
      <c r="AB442" s="57"/>
      <c r="AC442" s="15">
        <v>3</v>
      </c>
      <c r="AD442" s="16">
        <v>394832</v>
      </c>
      <c r="AE442" s="15"/>
    </row>
    <row r="443" spans="1:31" hidden="1">
      <c r="A443" s="191"/>
      <c r="B443" s="194"/>
      <c r="C443" s="197"/>
      <c r="D443" s="215"/>
      <c r="E443" s="203"/>
      <c r="F443" s="146" t="s">
        <v>127</v>
      </c>
      <c r="G443" s="11"/>
      <c r="H443" s="142"/>
      <c r="I443" s="147"/>
      <c r="J443" s="147">
        <v>600000</v>
      </c>
      <c r="K443" s="147"/>
      <c r="L443" s="147"/>
      <c r="M443" s="147"/>
      <c r="N443" s="147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  <c r="AA443" s="12">
        <v>600000</v>
      </c>
      <c r="AB443" s="57"/>
      <c r="AC443" s="15">
        <v>9</v>
      </c>
      <c r="AD443" s="16">
        <v>430525</v>
      </c>
      <c r="AE443" s="15"/>
    </row>
    <row r="444" spans="1:31" hidden="1">
      <c r="A444" s="191"/>
      <c r="B444" s="194"/>
      <c r="C444" s="197"/>
      <c r="D444" s="215"/>
      <c r="E444" s="203"/>
      <c r="F444" s="146" t="s">
        <v>191</v>
      </c>
      <c r="G444" s="11"/>
      <c r="H444" s="147"/>
      <c r="I444" s="147"/>
      <c r="J444" s="142"/>
      <c r="K444" s="147"/>
      <c r="L444" s="147"/>
      <c r="M444" s="147"/>
      <c r="N444" s="147">
        <v>22951</v>
      </c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  <c r="AA444" s="147">
        <v>22951</v>
      </c>
      <c r="AB444" s="57"/>
      <c r="AC444" s="15"/>
      <c r="AD444" s="16"/>
      <c r="AE444" s="15"/>
    </row>
    <row r="445" spans="1:31" hidden="1">
      <c r="A445" s="192"/>
      <c r="B445" s="195"/>
      <c r="C445" s="198"/>
      <c r="D445" s="257"/>
      <c r="E445" s="204"/>
      <c r="F445" s="146" t="s">
        <v>151</v>
      </c>
      <c r="G445" s="11"/>
      <c r="H445" s="147"/>
      <c r="I445" s="147"/>
      <c r="J445" s="142"/>
      <c r="K445" s="147"/>
      <c r="L445" s="147"/>
      <c r="M445" s="147"/>
      <c r="N445" s="147">
        <v>70000</v>
      </c>
      <c r="O445" s="147"/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  <c r="AA445" s="147">
        <v>70000</v>
      </c>
      <c r="AB445" s="57"/>
      <c r="AC445" s="15"/>
      <c r="AD445" s="16"/>
      <c r="AE445" s="15"/>
    </row>
    <row r="446" spans="1:31" hidden="1">
      <c r="A446" s="68"/>
      <c r="B446" s="69" t="s">
        <v>37</v>
      </c>
      <c r="C446" s="70"/>
      <c r="D446" s="71"/>
      <c r="E446" s="72"/>
      <c r="F446" s="73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7">
        <f>SUM(AA439:AA445)</f>
        <v>1567318</v>
      </c>
      <c r="AB446" s="28">
        <f>AA446/E439</f>
        <v>0.79890864409480278</v>
      </c>
      <c r="AC446" s="15"/>
      <c r="AD446" s="16"/>
      <c r="AE446" s="15"/>
    </row>
    <row r="447" spans="1:31" hidden="1">
      <c r="A447" s="190">
        <v>58</v>
      </c>
      <c r="B447" s="193" t="s">
        <v>417</v>
      </c>
      <c r="C447" s="196" t="s">
        <v>394</v>
      </c>
      <c r="D447" s="199" t="s">
        <v>418</v>
      </c>
      <c r="E447" s="202">
        <f>'[1]Raport selectie'!$AG$70</f>
        <v>2023196.31</v>
      </c>
      <c r="F447" s="10" t="s">
        <v>419</v>
      </c>
      <c r="G447" s="75"/>
      <c r="H447" s="75"/>
      <c r="I447" s="75"/>
      <c r="J447" s="75"/>
      <c r="K447" s="75">
        <v>60251</v>
      </c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101">
        <f>SUM(J447:N447)</f>
        <v>60251</v>
      </c>
      <c r="AB447" s="57"/>
      <c r="AC447" s="15">
        <v>1</v>
      </c>
      <c r="AD447" s="16">
        <v>60251</v>
      </c>
      <c r="AE447" s="15"/>
    </row>
    <row r="448" spans="1:31" hidden="1">
      <c r="A448" s="191"/>
      <c r="B448" s="194"/>
      <c r="C448" s="197"/>
      <c r="D448" s="215"/>
      <c r="E448" s="203"/>
      <c r="F448" s="10" t="s">
        <v>108</v>
      </c>
      <c r="G448" s="75"/>
      <c r="H448" s="75"/>
      <c r="I448" s="75"/>
      <c r="J448" s="75"/>
      <c r="K448" s="75">
        <v>884488</v>
      </c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101">
        <f>SUM(J448:N448)</f>
        <v>884488</v>
      </c>
      <c r="AB448" s="57"/>
      <c r="AC448" s="15">
        <v>8</v>
      </c>
      <c r="AD448" s="16">
        <v>880664</v>
      </c>
      <c r="AE448" s="15"/>
    </row>
    <row r="449" spans="1:31" hidden="1">
      <c r="A449" s="191"/>
      <c r="B449" s="194"/>
      <c r="C449" s="197"/>
      <c r="D449" s="215"/>
      <c r="E449" s="203"/>
      <c r="F449" s="10" t="s">
        <v>144</v>
      </c>
      <c r="G449" s="75"/>
      <c r="H449" s="75"/>
      <c r="I449" s="75"/>
      <c r="J449" s="75"/>
      <c r="K449" s="75">
        <v>161213</v>
      </c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101">
        <f>SUM(J449:N449)</f>
        <v>161213</v>
      </c>
      <c r="AB449" s="57"/>
      <c r="AC449" s="15"/>
      <c r="AD449" s="16"/>
      <c r="AE449" s="15"/>
    </row>
    <row r="450" spans="1:31" hidden="1">
      <c r="A450" s="192"/>
      <c r="B450" s="195"/>
      <c r="C450" s="198"/>
      <c r="D450" s="257"/>
      <c r="E450" s="204"/>
      <c r="F450" s="10" t="s">
        <v>279</v>
      </c>
      <c r="G450" s="75"/>
      <c r="H450" s="75"/>
      <c r="I450" s="75"/>
      <c r="J450" s="75"/>
      <c r="K450" s="75">
        <v>75279</v>
      </c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101">
        <v>75279</v>
      </c>
      <c r="AB450" s="57"/>
      <c r="AC450" s="15"/>
      <c r="AD450" s="16"/>
      <c r="AE450" s="15"/>
    </row>
    <row r="451" spans="1:31" hidden="1">
      <c r="A451" s="86"/>
      <c r="B451" s="136"/>
      <c r="C451" s="98"/>
      <c r="D451" s="145"/>
      <c r="E451" s="113"/>
      <c r="F451" s="14" t="s">
        <v>106</v>
      </c>
      <c r="G451" s="75"/>
      <c r="H451" s="75"/>
      <c r="I451" s="75"/>
      <c r="J451" s="75"/>
      <c r="K451" s="75"/>
      <c r="L451" s="75"/>
      <c r="M451" s="75">
        <v>152307</v>
      </c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101">
        <v>152307</v>
      </c>
      <c r="AB451" s="57"/>
      <c r="AC451" s="15"/>
      <c r="AD451" s="16"/>
      <c r="AE451" s="15"/>
    </row>
    <row r="452" spans="1:31" hidden="1">
      <c r="A452" s="68"/>
      <c r="B452" s="69" t="s">
        <v>37</v>
      </c>
      <c r="C452" s="70"/>
      <c r="D452" s="71"/>
      <c r="E452" s="72"/>
      <c r="F452" s="73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7">
        <f>SUM(AA447:AA451)</f>
        <v>1333538</v>
      </c>
      <c r="AB452" s="28">
        <f>AA452/E447</f>
        <v>0.65912437335356744</v>
      </c>
      <c r="AC452" s="15"/>
      <c r="AD452" s="16"/>
      <c r="AE452" s="15"/>
    </row>
    <row r="453" spans="1:31" hidden="1">
      <c r="A453" s="190">
        <v>59</v>
      </c>
      <c r="B453" s="193" t="s">
        <v>420</v>
      </c>
      <c r="C453" s="196" t="s">
        <v>421</v>
      </c>
      <c r="D453" s="199" t="s">
        <v>422</v>
      </c>
      <c r="E453" s="291">
        <f>'[1]Raport selectie'!$AG$71</f>
        <v>1908159.31</v>
      </c>
      <c r="F453" s="10" t="s">
        <v>51</v>
      </c>
      <c r="G453" s="148"/>
      <c r="H453" s="12"/>
      <c r="I453" s="12"/>
      <c r="J453" s="12"/>
      <c r="K453" s="12"/>
      <c r="L453" s="12"/>
      <c r="M453" s="12"/>
      <c r="N453" s="12">
        <v>130000</v>
      </c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>
        <f>G453+H453+I453+J453+K453+L453+M453+N453</f>
        <v>130000</v>
      </c>
      <c r="AB453" s="57"/>
      <c r="AC453" s="15"/>
      <c r="AD453" s="16"/>
      <c r="AE453" s="15"/>
    </row>
    <row r="454" spans="1:31" hidden="1">
      <c r="A454" s="191"/>
      <c r="B454" s="194"/>
      <c r="C454" s="197"/>
      <c r="D454" s="215"/>
      <c r="E454" s="292"/>
      <c r="F454" s="10" t="s">
        <v>255</v>
      </c>
      <c r="G454" s="148"/>
      <c r="H454" s="12"/>
      <c r="I454" s="12"/>
      <c r="J454" s="12"/>
      <c r="K454" s="12"/>
      <c r="L454" s="12"/>
      <c r="M454" s="12"/>
      <c r="N454" s="12">
        <v>335462.03999999998</v>
      </c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>
        <f>G454+H454+I454+J454+K454+L454+M454+N454</f>
        <v>335462.03999999998</v>
      </c>
      <c r="AB454" s="57"/>
      <c r="AC454" s="15"/>
      <c r="AD454" s="16"/>
      <c r="AE454" s="15"/>
    </row>
    <row r="455" spans="1:31" hidden="1">
      <c r="A455" s="191"/>
      <c r="B455" s="194"/>
      <c r="C455" s="197"/>
      <c r="D455" s="215"/>
      <c r="E455" s="292"/>
      <c r="F455" s="10" t="s">
        <v>53</v>
      </c>
      <c r="G455" s="148"/>
      <c r="H455" s="12"/>
      <c r="I455" s="12"/>
      <c r="J455" s="12"/>
      <c r="K455" s="12"/>
      <c r="L455" s="12"/>
      <c r="M455" s="12"/>
      <c r="N455" s="12">
        <v>445462.04</v>
      </c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>
        <f>G455+H455+I455+J455+K455+L455+M455+N455</f>
        <v>445462.04</v>
      </c>
      <c r="AB455" s="57"/>
      <c r="AC455" s="15"/>
      <c r="AD455" s="16"/>
      <c r="AE455" s="15"/>
    </row>
    <row r="456" spans="1:31" hidden="1">
      <c r="A456" s="191"/>
      <c r="B456" s="194"/>
      <c r="C456" s="197"/>
      <c r="D456" s="215"/>
      <c r="E456" s="292"/>
      <c r="F456" s="10" t="s">
        <v>125</v>
      </c>
      <c r="G456" s="148"/>
      <c r="H456" s="12"/>
      <c r="I456" s="12"/>
      <c r="J456" s="12"/>
      <c r="K456" s="12"/>
      <c r="L456" s="12"/>
      <c r="M456" s="12"/>
      <c r="N456" s="12">
        <v>242900</v>
      </c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>
        <f>G456+H456+I456+J456+K456+L456+M456+N456</f>
        <v>242900</v>
      </c>
      <c r="AB456" s="57"/>
      <c r="AC456" s="15"/>
      <c r="AD456" s="16"/>
      <c r="AE456" s="15"/>
    </row>
    <row r="457" spans="1:31" hidden="1">
      <c r="A457" s="192"/>
      <c r="B457" s="195"/>
      <c r="C457" s="198"/>
      <c r="D457" s="257"/>
      <c r="E457" s="293"/>
      <c r="F457" s="10" t="s">
        <v>258</v>
      </c>
      <c r="G457" s="148"/>
      <c r="H457" s="12"/>
      <c r="I457" s="12"/>
      <c r="J457" s="12"/>
      <c r="K457" s="12"/>
      <c r="L457" s="12"/>
      <c r="M457" s="12"/>
      <c r="N457" s="12">
        <v>372716.18</v>
      </c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>
        <f>G457+H457+I457+J457+K457+L457+M457+N457</f>
        <v>372716.18</v>
      </c>
      <c r="AB457" s="57"/>
      <c r="AC457" s="15"/>
      <c r="AD457" s="16"/>
      <c r="AE457" s="15"/>
    </row>
    <row r="458" spans="1:31" hidden="1">
      <c r="A458" s="68"/>
      <c r="B458" s="69" t="s">
        <v>37</v>
      </c>
      <c r="C458" s="70"/>
      <c r="D458" s="71"/>
      <c r="E458" s="72"/>
      <c r="F458" s="73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7">
        <f>SUM(AA453:AA457)</f>
        <v>1526540.26</v>
      </c>
      <c r="AB458" s="28">
        <f>AA458/E453</f>
        <v>0.80000671432407811</v>
      </c>
      <c r="AC458" s="15"/>
      <c r="AD458" s="16"/>
      <c r="AE458" s="15"/>
    </row>
    <row r="459" spans="1:31" hidden="1">
      <c r="A459" s="190">
        <v>60</v>
      </c>
      <c r="B459" s="193" t="s">
        <v>423</v>
      </c>
      <c r="C459" s="196" t="s">
        <v>424</v>
      </c>
      <c r="D459" s="199" t="s">
        <v>425</v>
      </c>
      <c r="E459" s="202">
        <v>3080935.31</v>
      </c>
      <c r="F459" s="10" t="s">
        <v>279</v>
      </c>
      <c r="G459" s="75"/>
      <c r="H459" s="75">
        <v>38489</v>
      </c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101">
        <v>38489</v>
      </c>
      <c r="AB459" s="57"/>
      <c r="AC459" s="15"/>
      <c r="AD459" s="16"/>
      <c r="AE459" s="15"/>
    </row>
    <row r="460" spans="1:31" hidden="1">
      <c r="A460" s="191"/>
      <c r="B460" s="194"/>
      <c r="C460" s="197"/>
      <c r="D460" s="215"/>
      <c r="E460" s="203"/>
      <c r="F460" s="10" t="s">
        <v>145</v>
      </c>
      <c r="G460" s="75"/>
      <c r="H460" s="75">
        <v>394825</v>
      </c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101">
        <v>394825</v>
      </c>
      <c r="AB460" s="57"/>
      <c r="AC460" s="15">
        <v>3</v>
      </c>
      <c r="AD460" s="16">
        <v>293620</v>
      </c>
      <c r="AE460" s="15"/>
    </row>
    <row r="461" spans="1:31" hidden="1">
      <c r="A461" s="191"/>
      <c r="B461" s="194"/>
      <c r="C461" s="197"/>
      <c r="D461" s="215"/>
      <c r="E461" s="203"/>
      <c r="F461" s="10" t="s">
        <v>426</v>
      </c>
      <c r="G461" s="75"/>
      <c r="H461" s="75">
        <v>96224</v>
      </c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101">
        <v>96224</v>
      </c>
      <c r="AB461" s="57"/>
      <c r="AC461" s="15"/>
      <c r="AD461" s="16"/>
      <c r="AE461" s="15"/>
    </row>
    <row r="462" spans="1:31" hidden="1">
      <c r="A462" s="191"/>
      <c r="B462" s="194"/>
      <c r="C462" s="197"/>
      <c r="D462" s="215"/>
      <c r="E462" s="203"/>
      <c r="F462" s="10" t="s">
        <v>106</v>
      </c>
      <c r="G462" s="75"/>
      <c r="H462" s="75"/>
      <c r="I462" s="75"/>
      <c r="J462" s="75"/>
      <c r="K462" s="75">
        <v>410554</v>
      </c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101">
        <v>410554</v>
      </c>
      <c r="AB462" s="57"/>
      <c r="AC462" s="15"/>
      <c r="AD462" s="16"/>
      <c r="AE462" s="15"/>
    </row>
    <row r="463" spans="1:31" hidden="1">
      <c r="A463" s="192"/>
      <c r="B463" s="195"/>
      <c r="C463" s="198"/>
      <c r="D463" s="257"/>
      <c r="E463" s="204"/>
      <c r="F463" s="10" t="s">
        <v>108</v>
      </c>
      <c r="G463" s="75"/>
      <c r="H463" s="75"/>
      <c r="I463" s="75"/>
      <c r="J463" s="75"/>
      <c r="K463" s="75">
        <v>115468</v>
      </c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101">
        <v>115468</v>
      </c>
      <c r="AB463" s="57"/>
      <c r="AC463" s="15"/>
      <c r="AD463" s="16"/>
      <c r="AE463" s="15"/>
    </row>
    <row r="464" spans="1:31" hidden="1">
      <c r="A464" s="86"/>
      <c r="B464" s="136"/>
      <c r="C464" s="98"/>
      <c r="D464" s="145"/>
      <c r="E464" s="113"/>
      <c r="F464" s="14" t="s">
        <v>143</v>
      </c>
      <c r="G464" s="75"/>
      <c r="H464" s="75"/>
      <c r="I464" s="75"/>
      <c r="J464" s="75"/>
      <c r="K464" s="75"/>
      <c r="L464" s="75"/>
      <c r="M464" s="75"/>
      <c r="N464" s="75">
        <v>384895</v>
      </c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101">
        <v>384895</v>
      </c>
      <c r="AB464" s="57"/>
      <c r="AC464" s="15"/>
      <c r="AD464" s="16"/>
      <c r="AE464" s="15"/>
    </row>
    <row r="465" spans="1:31" hidden="1">
      <c r="A465" s="86"/>
      <c r="B465" s="136"/>
      <c r="C465" s="98"/>
      <c r="D465" s="145"/>
      <c r="E465" s="113"/>
      <c r="F465" s="14" t="s">
        <v>144</v>
      </c>
      <c r="G465" s="75"/>
      <c r="H465" s="75"/>
      <c r="I465" s="75"/>
      <c r="J465" s="75"/>
      <c r="K465" s="75"/>
      <c r="L465" s="75"/>
      <c r="M465" s="75"/>
      <c r="N465" s="75">
        <v>256596</v>
      </c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101">
        <v>256596</v>
      </c>
      <c r="AB465" s="57"/>
      <c r="AC465" s="15"/>
      <c r="AD465" s="16"/>
      <c r="AE465" s="15"/>
    </row>
    <row r="466" spans="1:31" hidden="1">
      <c r="A466" s="86"/>
      <c r="B466" s="136"/>
      <c r="C466" s="98"/>
      <c r="D466" s="145"/>
      <c r="E466" s="113"/>
      <c r="F466" s="14" t="s">
        <v>427</v>
      </c>
      <c r="G466" s="75"/>
      <c r="H466" s="75"/>
      <c r="I466" s="75"/>
      <c r="J466" s="75"/>
      <c r="K466" s="75"/>
      <c r="L466" s="75"/>
      <c r="M466" s="75"/>
      <c r="N466" s="75">
        <v>769790</v>
      </c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101">
        <v>769790</v>
      </c>
      <c r="AB466" s="57"/>
      <c r="AC466" s="15"/>
      <c r="AD466" s="16"/>
      <c r="AE466" s="15"/>
    </row>
    <row r="467" spans="1:31" hidden="1">
      <c r="A467" s="68"/>
      <c r="B467" s="69" t="s">
        <v>37</v>
      </c>
      <c r="C467" s="70"/>
      <c r="D467" s="71"/>
      <c r="E467" s="72"/>
      <c r="F467" s="73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7">
        <f>SUM(AA459:AA466)</f>
        <v>2466841</v>
      </c>
      <c r="AB467" s="28">
        <f>AA467/E459</f>
        <v>0.80067925866317524</v>
      </c>
      <c r="AC467" s="15"/>
      <c r="AD467" s="16"/>
      <c r="AE467" s="15"/>
    </row>
    <row r="468" spans="1:31" hidden="1">
      <c r="A468" s="239">
        <v>61</v>
      </c>
      <c r="B468" s="193" t="s">
        <v>428</v>
      </c>
      <c r="C468" s="196" t="s">
        <v>429</v>
      </c>
      <c r="D468" s="199" t="str">
        <f>'[2]CALENDAR TOATE GAL-urile'!$E$451</f>
        <v>www.galtaragugulanilor.ro</v>
      </c>
      <c r="E468" s="202">
        <f>'[1]Raport selectie'!$AG$73</f>
        <v>3965733.31</v>
      </c>
      <c r="F468" s="10" t="s">
        <v>277</v>
      </c>
      <c r="G468" s="148"/>
      <c r="H468" s="12"/>
      <c r="I468" s="12"/>
      <c r="J468" s="12"/>
      <c r="K468" s="12"/>
      <c r="L468" s="12"/>
      <c r="M468" s="12"/>
      <c r="N468" s="12">
        <v>30187</v>
      </c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>
        <v>30187</v>
      </c>
      <c r="AB468" s="57"/>
      <c r="AC468" s="15"/>
      <c r="AD468" s="16"/>
      <c r="AE468" s="15"/>
    </row>
    <row r="469" spans="1:31" hidden="1">
      <c r="A469" s="240"/>
      <c r="B469" s="194"/>
      <c r="C469" s="197"/>
      <c r="D469" s="215"/>
      <c r="E469" s="203"/>
      <c r="F469" s="10" t="s">
        <v>144</v>
      </c>
      <c r="G469" s="148"/>
      <c r="H469" s="12"/>
      <c r="I469" s="12"/>
      <c r="J469" s="12"/>
      <c r="K469" s="12"/>
      <c r="L469" s="12"/>
      <c r="M469" s="12"/>
      <c r="N469" s="12">
        <v>30000</v>
      </c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>
        <v>30000</v>
      </c>
      <c r="AB469" s="57"/>
      <c r="AC469" s="15"/>
      <c r="AD469" s="16"/>
      <c r="AE469" s="15"/>
    </row>
    <row r="470" spans="1:31" hidden="1">
      <c r="A470" s="240"/>
      <c r="B470" s="194"/>
      <c r="C470" s="197"/>
      <c r="D470" s="215"/>
      <c r="E470" s="203"/>
      <c r="F470" s="10" t="s">
        <v>108</v>
      </c>
      <c r="G470" s="148"/>
      <c r="H470" s="12"/>
      <c r="I470" s="12"/>
      <c r="J470" s="12"/>
      <c r="K470" s="12"/>
      <c r="L470" s="12"/>
      <c r="M470" s="12">
        <v>1556751</v>
      </c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>
        <v>1556751</v>
      </c>
      <c r="AB470" s="57"/>
      <c r="AC470" s="15"/>
      <c r="AD470" s="16"/>
      <c r="AE470" s="15"/>
    </row>
    <row r="471" spans="1:31" hidden="1">
      <c r="A471" s="240"/>
      <c r="B471" s="194"/>
      <c r="C471" s="197"/>
      <c r="D471" s="215"/>
      <c r="E471" s="203"/>
      <c r="F471" s="10" t="s">
        <v>419</v>
      </c>
      <c r="G471" s="148"/>
      <c r="H471" s="12"/>
      <c r="I471" s="12"/>
      <c r="J471" s="12"/>
      <c r="K471" s="12"/>
      <c r="L471" s="12"/>
      <c r="M471" s="12"/>
      <c r="N471" s="12">
        <v>10000</v>
      </c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>
        <v>10000</v>
      </c>
      <c r="AB471" s="57"/>
      <c r="AC471" s="15"/>
      <c r="AD471" s="16"/>
      <c r="AE471" s="15"/>
    </row>
    <row r="472" spans="1:31" hidden="1">
      <c r="A472" s="240"/>
      <c r="B472" s="194"/>
      <c r="C472" s="197"/>
      <c r="D472" s="215"/>
      <c r="E472" s="203"/>
      <c r="F472" s="14" t="s">
        <v>430</v>
      </c>
      <c r="G472" s="148"/>
      <c r="H472" s="12"/>
      <c r="I472" s="12"/>
      <c r="J472" s="12"/>
      <c r="K472" s="12"/>
      <c r="L472" s="12"/>
      <c r="M472" s="12"/>
      <c r="N472" s="12">
        <v>32641</v>
      </c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>
        <v>32641</v>
      </c>
      <c r="AB472" s="57"/>
      <c r="AC472" s="15"/>
      <c r="AD472" s="16"/>
      <c r="AE472" s="15"/>
    </row>
    <row r="473" spans="1:31" hidden="1">
      <c r="A473" s="240"/>
      <c r="B473" s="194"/>
      <c r="C473" s="197"/>
      <c r="D473" s="215"/>
      <c r="E473" s="203"/>
      <c r="F473" s="14" t="s">
        <v>278</v>
      </c>
      <c r="G473" s="148"/>
      <c r="H473" s="12"/>
      <c r="I473" s="12"/>
      <c r="J473" s="12"/>
      <c r="K473" s="12"/>
      <c r="L473" s="12"/>
      <c r="M473" s="12"/>
      <c r="N473" s="12">
        <v>15000</v>
      </c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>
        <v>15000</v>
      </c>
      <c r="AB473" s="57"/>
      <c r="AC473" s="15"/>
      <c r="AD473" s="16"/>
      <c r="AE473" s="15"/>
    </row>
    <row r="474" spans="1:31" hidden="1">
      <c r="A474" s="241"/>
      <c r="B474" s="195"/>
      <c r="C474" s="198"/>
      <c r="D474" s="215"/>
      <c r="E474" s="204"/>
      <c r="F474" s="14" t="s">
        <v>106</v>
      </c>
      <c r="G474" s="148"/>
      <c r="H474" s="12"/>
      <c r="I474" s="12"/>
      <c r="J474" s="12"/>
      <c r="K474" s="12"/>
      <c r="L474" s="12"/>
      <c r="M474" s="12"/>
      <c r="N474" s="12">
        <v>300000</v>
      </c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>
        <v>300000</v>
      </c>
      <c r="AB474" s="57"/>
      <c r="AC474" s="15"/>
      <c r="AD474" s="16"/>
      <c r="AE474" s="15"/>
    </row>
    <row r="475" spans="1:31" hidden="1">
      <c r="A475" s="68"/>
      <c r="B475" s="69" t="s">
        <v>37</v>
      </c>
      <c r="C475" s="70"/>
      <c r="D475" s="71"/>
      <c r="E475" s="72"/>
      <c r="F475" s="73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7">
        <f>SUM(AA468:AA471)</f>
        <v>1626938</v>
      </c>
      <c r="AB475" s="28">
        <f>AA475/E468</f>
        <v>0.41024896855709142</v>
      </c>
      <c r="AC475" s="15"/>
      <c r="AD475" s="16"/>
      <c r="AE475" s="15"/>
    </row>
    <row r="476" spans="1:31" hidden="1">
      <c r="A476" s="190">
        <v>62</v>
      </c>
      <c r="B476" s="193" t="s">
        <v>431</v>
      </c>
      <c r="C476" s="196" t="s">
        <v>432</v>
      </c>
      <c r="D476" s="199" t="s">
        <v>433</v>
      </c>
      <c r="E476" s="279">
        <f>'[1]Raport selectie'!$AG$74</f>
        <v>3136716.31</v>
      </c>
      <c r="F476" s="149" t="s">
        <v>434</v>
      </c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>
        <f>N476+M476+L476+K476+J476+I476+H476+G476</f>
        <v>0</v>
      </c>
      <c r="AB476" s="57"/>
      <c r="AC476" s="15"/>
      <c r="AD476" s="16"/>
      <c r="AE476" s="15" t="s">
        <v>435</v>
      </c>
    </row>
    <row r="477" spans="1:31" hidden="1">
      <c r="A477" s="191"/>
      <c r="B477" s="194"/>
      <c r="C477" s="197"/>
      <c r="D477" s="197"/>
      <c r="E477" s="280"/>
      <c r="F477" s="149" t="s">
        <v>436</v>
      </c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>
        <f t="shared" ref="AA477:AA487" si="13">N477+M477+L477+K477+J477+I477+H477+G477</f>
        <v>0</v>
      </c>
      <c r="AB477" s="57"/>
      <c r="AC477" s="15"/>
      <c r="AD477" s="16"/>
      <c r="AE477" s="15"/>
    </row>
    <row r="478" spans="1:31" hidden="1">
      <c r="A478" s="191"/>
      <c r="B478" s="194"/>
      <c r="C478" s="197"/>
      <c r="D478" s="197"/>
      <c r="E478" s="280"/>
      <c r="F478" s="149" t="s">
        <v>437</v>
      </c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>
        <f t="shared" si="13"/>
        <v>0</v>
      </c>
      <c r="AB478" s="57"/>
      <c r="AC478" s="15"/>
      <c r="AD478" s="16"/>
      <c r="AE478" s="15"/>
    </row>
    <row r="479" spans="1:31" hidden="1">
      <c r="A479" s="191"/>
      <c r="B479" s="194"/>
      <c r="C479" s="197"/>
      <c r="D479" s="197"/>
      <c r="E479" s="280"/>
      <c r="F479" s="13" t="s">
        <v>438</v>
      </c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>
        <f t="shared" si="13"/>
        <v>0</v>
      </c>
      <c r="AB479" s="57"/>
      <c r="AC479" s="15"/>
      <c r="AD479" s="16"/>
      <c r="AE479" s="15"/>
    </row>
    <row r="480" spans="1:31" hidden="1">
      <c r="A480" s="191"/>
      <c r="B480" s="194"/>
      <c r="C480" s="197"/>
      <c r="D480" s="197"/>
      <c r="E480" s="280"/>
      <c r="F480" s="13" t="s">
        <v>439</v>
      </c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>
        <f t="shared" si="13"/>
        <v>0</v>
      </c>
      <c r="AB480" s="57"/>
      <c r="AC480" s="15"/>
      <c r="AD480" s="16"/>
      <c r="AE480" s="15"/>
    </row>
    <row r="481" spans="1:31" hidden="1">
      <c r="A481" s="191"/>
      <c r="B481" s="194"/>
      <c r="C481" s="197"/>
      <c r="D481" s="197"/>
      <c r="E481" s="280"/>
      <c r="F481" s="13" t="s">
        <v>440</v>
      </c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>
        <f t="shared" si="13"/>
        <v>0</v>
      </c>
      <c r="AB481" s="57"/>
      <c r="AC481" s="15"/>
      <c r="AD481" s="16"/>
      <c r="AE481" s="15"/>
    </row>
    <row r="482" spans="1:31" hidden="1">
      <c r="A482" s="191"/>
      <c r="B482" s="194"/>
      <c r="C482" s="197"/>
      <c r="D482" s="197"/>
      <c r="E482" s="280"/>
      <c r="F482" s="13" t="s">
        <v>441</v>
      </c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>
        <f t="shared" si="13"/>
        <v>0</v>
      </c>
      <c r="AB482" s="57"/>
      <c r="AC482" s="15"/>
      <c r="AD482" s="16"/>
      <c r="AE482" s="15"/>
    </row>
    <row r="483" spans="1:31" hidden="1">
      <c r="A483" s="191"/>
      <c r="B483" s="194"/>
      <c r="C483" s="197"/>
      <c r="D483" s="197"/>
      <c r="E483" s="280"/>
      <c r="F483" s="13" t="s">
        <v>442</v>
      </c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>
        <f t="shared" si="13"/>
        <v>0</v>
      </c>
      <c r="AB483" s="57"/>
      <c r="AC483" s="15"/>
      <c r="AD483" s="16"/>
      <c r="AE483" s="15"/>
    </row>
    <row r="484" spans="1:31" hidden="1">
      <c r="A484" s="191"/>
      <c r="B484" s="194"/>
      <c r="C484" s="197"/>
      <c r="D484" s="197"/>
      <c r="E484" s="280"/>
      <c r="F484" s="13" t="s">
        <v>443</v>
      </c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>
        <f t="shared" si="13"/>
        <v>0</v>
      </c>
      <c r="AB484" s="57" t="s">
        <v>444</v>
      </c>
      <c r="AC484" s="15"/>
      <c r="AD484" s="16"/>
      <c r="AE484" s="15"/>
    </row>
    <row r="485" spans="1:31" hidden="1">
      <c r="A485" s="191"/>
      <c r="B485" s="194"/>
      <c r="C485" s="197"/>
      <c r="D485" s="197"/>
      <c r="E485" s="280"/>
      <c r="F485" s="13" t="s">
        <v>445</v>
      </c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>
        <f t="shared" si="13"/>
        <v>0</v>
      </c>
      <c r="AB485" s="57"/>
      <c r="AC485" s="15"/>
      <c r="AD485" s="16"/>
      <c r="AE485" s="15"/>
    </row>
    <row r="486" spans="1:31" hidden="1">
      <c r="A486" s="191"/>
      <c r="B486" s="194"/>
      <c r="C486" s="197"/>
      <c r="D486" s="197"/>
      <c r="E486" s="280"/>
      <c r="F486" s="13" t="s">
        <v>446</v>
      </c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>
        <f t="shared" si="13"/>
        <v>0</v>
      </c>
      <c r="AB486" s="57"/>
      <c r="AC486" s="15"/>
      <c r="AD486" s="16"/>
      <c r="AE486" s="15"/>
    </row>
    <row r="487" spans="1:31" hidden="1">
      <c r="A487" s="192"/>
      <c r="B487" s="195"/>
      <c r="C487" s="198"/>
      <c r="D487" s="198"/>
      <c r="E487" s="281"/>
      <c r="F487" s="13" t="s">
        <v>447</v>
      </c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>
        <f t="shared" si="13"/>
        <v>0</v>
      </c>
      <c r="AB487" s="57"/>
      <c r="AC487" s="15"/>
      <c r="AD487" s="16"/>
      <c r="AE487" s="15"/>
    </row>
    <row r="488" spans="1:31" hidden="1">
      <c r="A488" s="43"/>
      <c r="B488" s="150" t="s">
        <v>37</v>
      </c>
      <c r="C488" s="129"/>
      <c r="D488" s="130"/>
      <c r="E488" s="79"/>
      <c r="F488" s="73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7">
        <f>SUM(AA476:AA487)</f>
        <v>0</v>
      </c>
      <c r="AB488" s="28">
        <f>AA488/E476</f>
        <v>0</v>
      </c>
      <c r="AC488" s="15"/>
      <c r="AD488" s="16"/>
      <c r="AE488" s="15"/>
    </row>
    <row r="489" spans="1:31" hidden="1">
      <c r="A489" s="190">
        <v>63</v>
      </c>
      <c r="B489" s="193" t="s">
        <v>448</v>
      </c>
      <c r="C489" s="196" t="s">
        <v>449</v>
      </c>
      <c r="D489" s="199" t="s">
        <v>450</v>
      </c>
      <c r="E489" s="202">
        <f>'[1]Raport selectie'!$AG$75</f>
        <v>2583969.31</v>
      </c>
      <c r="F489" s="151" t="s">
        <v>211</v>
      </c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152">
        <f>N489+M489+L489+K489+J489+I489+H489+G489</f>
        <v>0</v>
      </c>
      <c r="AB489" s="57"/>
      <c r="AC489" s="15"/>
      <c r="AD489" s="16"/>
      <c r="AE489" s="15" t="s">
        <v>451</v>
      </c>
    </row>
    <row r="490" spans="1:31" hidden="1">
      <c r="A490" s="191"/>
      <c r="B490" s="194"/>
      <c r="C490" s="197"/>
      <c r="D490" s="197"/>
      <c r="E490" s="203"/>
      <c r="F490" s="151" t="s">
        <v>207</v>
      </c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152">
        <f t="shared" ref="AA490:AA500" si="14">N490+M490+L490+K490+J490+I490+H490+G490</f>
        <v>0</v>
      </c>
      <c r="AB490" s="57"/>
      <c r="AC490" s="15"/>
      <c r="AD490" s="16"/>
      <c r="AE490" s="15"/>
    </row>
    <row r="491" spans="1:31" hidden="1">
      <c r="A491" s="191"/>
      <c r="B491" s="194"/>
      <c r="C491" s="197"/>
      <c r="D491" s="197"/>
      <c r="E491" s="203"/>
      <c r="F491" s="151" t="s">
        <v>214</v>
      </c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152">
        <f t="shared" si="14"/>
        <v>0</v>
      </c>
      <c r="AB491" s="57"/>
      <c r="AC491" s="15"/>
      <c r="AD491" s="16"/>
      <c r="AE491" s="15"/>
    </row>
    <row r="492" spans="1:31" hidden="1">
      <c r="A492" s="191"/>
      <c r="B492" s="194"/>
      <c r="C492" s="197"/>
      <c r="D492" s="197"/>
      <c r="E492" s="203"/>
      <c r="F492" s="151" t="s">
        <v>205</v>
      </c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152">
        <f t="shared" si="14"/>
        <v>0</v>
      </c>
      <c r="AB492" s="57"/>
      <c r="AC492" s="15"/>
      <c r="AD492" s="16"/>
      <c r="AE492" s="15"/>
    </row>
    <row r="493" spans="1:31" hidden="1">
      <c r="A493" s="191"/>
      <c r="B493" s="194"/>
      <c r="C493" s="197"/>
      <c r="D493" s="197"/>
      <c r="E493" s="203"/>
      <c r="F493" s="151" t="s">
        <v>206</v>
      </c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152">
        <f t="shared" si="14"/>
        <v>0</v>
      </c>
      <c r="AB493" s="57"/>
      <c r="AC493" s="15"/>
      <c r="AD493" s="16"/>
      <c r="AE493" s="15"/>
    </row>
    <row r="494" spans="1:31" hidden="1">
      <c r="A494" s="191"/>
      <c r="B494" s="194"/>
      <c r="C494" s="197"/>
      <c r="D494" s="197"/>
      <c r="E494" s="203"/>
      <c r="F494" s="151" t="s">
        <v>215</v>
      </c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152">
        <f t="shared" si="14"/>
        <v>0</v>
      </c>
      <c r="AB494" s="57"/>
      <c r="AC494" s="15"/>
      <c r="AD494" s="16"/>
      <c r="AE494" s="15"/>
    </row>
    <row r="495" spans="1:31" hidden="1">
      <c r="A495" s="191"/>
      <c r="B495" s="194"/>
      <c r="C495" s="197"/>
      <c r="D495" s="197"/>
      <c r="E495" s="203"/>
      <c r="F495" s="151" t="s">
        <v>208</v>
      </c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152">
        <f t="shared" si="14"/>
        <v>0</v>
      </c>
      <c r="AB495" s="57"/>
      <c r="AC495" s="15"/>
      <c r="AD495" s="16"/>
      <c r="AE495" s="15"/>
    </row>
    <row r="496" spans="1:31" hidden="1">
      <c r="A496" s="86"/>
      <c r="B496" s="136"/>
      <c r="C496" s="98"/>
      <c r="D496" s="197"/>
      <c r="E496" s="203"/>
      <c r="F496" s="151" t="s">
        <v>217</v>
      </c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152">
        <f t="shared" si="14"/>
        <v>0</v>
      </c>
      <c r="AB496" s="57"/>
      <c r="AC496" s="15"/>
      <c r="AD496" s="16"/>
      <c r="AE496" s="15"/>
    </row>
    <row r="497" spans="1:31" hidden="1">
      <c r="A497" s="86"/>
      <c r="B497" s="136"/>
      <c r="C497" s="98"/>
      <c r="D497" s="197"/>
      <c r="E497" s="203"/>
      <c r="F497" s="151" t="s">
        <v>452</v>
      </c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152">
        <f t="shared" si="14"/>
        <v>0</v>
      </c>
      <c r="AB497" s="57"/>
      <c r="AC497" s="15"/>
      <c r="AD497" s="16"/>
      <c r="AE497" s="15"/>
    </row>
    <row r="498" spans="1:31" hidden="1">
      <c r="A498" s="86"/>
      <c r="B498" s="136"/>
      <c r="C498" s="98"/>
      <c r="D498" s="197"/>
      <c r="E498" s="203"/>
      <c r="F498" s="151" t="s">
        <v>453</v>
      </c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152">
        <f t="shared" si="14"/>
        <v>0</v>
      </c>
      <c r="AB498" s="57"/>
      <c r="AC498" s="15"/>
      <c r="AD498" s="16"/>
      <c r="AE498" s="15"/>
    </row>
    <row r="499" spans="1:31" hidden="1">
      <c r="A499" s="86"/>
      <c r="B499" s="136"/>
      <c r="C499" s="98"/>
      <c r="D499" s="197"/>
      <c r="E499" s="203"/>
      <c r="F499" s="151" t="s">
        <v>454</v>
      </c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152">
        <f t="shared" si="14"/>
        <v>0</v>
      </c>
      <c r="AB499" s="57"/>
      <c r="AC499" s="15"/>
      <c r="AD499" s="16"/>
      <c r="AE499" s="15"/>
    </row>
    <row r="500" spans="1:31" hidden="1">
      <c r="A500" s="86"/>
      <c r="B500" s="136"/>
      <c r="C500" s="98"/>
      <c r="D500" s="198"/>
      <c r="E500" s="204"/>
      <c r="F500" s="151" t="s">
        <v>455</v>
      </c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152">
        <f t="shared" si="14"/>
        <v>0</v>
      </c>
      <c r="AB500" s="57"/>
      <c r="AC500" s="15"/>
      <c r="AD500" s="16"/>
      <c r="AE500" s="15"/>
    </row>
    <row r="501" spans="1:31" hidden="1">
      <c r="A501" s="59"/>
      <c r="B501" s="60" t="s">
        <v>37</v>
      </c>
      <c r="C501" s="61"/>
      <c r="D501" s="123"/>
      <c r="E501" s="81"/>
      <c r="F501" s="73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7">
        <f>SUM(AA489:AA500)</f>
        <v>0</v>
      </c>
      <c r="AB501" s="28">
        <f>AA501/E489</f>
        <v>0</v>
      </c>
      <c r="AC501" s="15"/>
      <c r="AD501" s="16"/>
      <c r="AE501" s="15"/>
    </row>
    <row r="502" spans="1:31" hidden="1">
      <c r="A502" s="190">
        <v>64</v>
      </c>
      <c r="B502" s="193" t="s">
        <v>456</v>
      </c>
      <c r="C502" s="196" t="s">
        <v>457</v>
      </c>
      <c r="D502" s="199" t="s">
        <v>458</v>
      </c>
      <c r="E502" s="202">
        <f>'[1]Raport selectie'!$AG$76</f>
        <v>2255273.2199999997</v>
      </c>
      <c r="F502" s="10" t="s">
        <v>459</v>
      </c>
      <c r="G502" s="11"/>
      <c r="H502" s="12"/>
      <c r="I502" s="12"/>
      <c r="J502" s="12"/>
      <c r="K502" s="13"/>
      <c r="L502" s="153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>
        <f>N502+M502+L502+K502+J502+I502+H502+G502</f>
        <v>0</v>
      </c>
      <c r="AB502" s="57"/>
      <c r="AC502" s="15"/>
      <c r="AD502" s="16"/>
      <c r="AE502" s="15"/>
    </row>
    <row r="503" spans="1:31" hidden="1">
      <c r="A503" s="191"/>
      <c r="B503" s="194"/>
      <c r="C503" s="197"/>
      <c r="D503" s="200"/>
      <c r="E503" s="203"/>
      <c r="F503" s="10" t="s">
        <v>460</v>
      </c>
      <c r="G503" s="11"/>
      <c r="H503" s="12"/>
      <c r="I503" s="12"/>
      <c r="J503" s="12"/>
      <c r="K503" s="12"/>
      <c r="L503" s="12"/>
      <c r="M503" s="12">
        <v>990000</v>
      </c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>
        <f t="shared" ref="AA503:AA505" si="15">N503+M503+L503+K503+J503+I503+H503+G503</f>
        <v>990000</v>
      </c>
      <c r="AB503" s="57"/>
      <c r="AC503" s="15"/>
      <c r="AD503" s="16"/>
      <c r="AE503" s="15"/>
    </row>
    <row r="504" spans="1:31" hidden="1">
      <c r="A504" s="191"/>
      <c r="B504" s="194"/>
      <c r="C504" s="197"/>
      <c r="D504" s="200"/>
      <c r="E504" s="203"/>
      <c r="F504" s="10" t="s">
        <v>461</v>
      </c>
      <c r="G504" s="11"/>
      <c r="H504" s="12"/>
      <c r="I504" s="12"/>
      <c r="J504" s="12"/>
      <c r="K504" s="153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>
        <f t="shared" si="15"/>
        <v>0</v>
      </c>
      <c r="AB504" s="57"/>
      <c r="AC504" s="15"/>
      <c r="AD504" s="16"/>
      <c r="AE504" s="15"/>
    </row>
    <row r="505" spans="1:31" hidden="1">
      <c r="A505" s="192"/>
      <c r="B505" s="195"/>
      <c r="C505" s="198"/>
      <c r="D505" s="201"/>
      <c r="E505" s="204"/>
      <c r="F505" s="10" t="s">
        <v>462</v>
      </c>
      <c r="G505" s="11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>
        <f t="shared" si="15"/>
        <v>0</v>
      </c>
      <c r="AB505" s="57"/>
      <c r="AC505" s="15"/>
      <c r="AD505" s="16"/>
      <c r="AE505" s="15"/>
    </row>
    <row r="506" spans="1:31" hidden="1">
      <c r="A506" s="68"/>
      <c r="B506" s="69" t="s">
        <v>37</v>
      </c>
      <c r="C506" s="70"/>
      <c r="D506" s="71"/>
      <c r="E506" s="72"/>
      <c r="F506" s="73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7">
        <f>SUM(AA502:AA505)</f>
        <v>990000</v>
      </c>
      <c r="AB506" s="28">
        <f>AA506/E502</f>
        <v>0.43897120367526915</v>
      </c>
      <c r="AC506" s="15"/>
      <c r="AD506" s="16"/>
      <c r="AE506" s="15"/>
    </row>
    <row r="507" spans="1:31" hidden="1">
      <c r="A507" s="190">
        <v>65</v>
      </c>
      <c r="B507" s="193" t="s">
        <v>463</v>
      </c>
      <c r="C507" s="196" t="s">
        <v>457</v>
      </c>
      <c r="D507" s="199" t="s">
        <v>464</v>
      </c>
      <c r="E507" s="202">
        <f>'[1]Raport selectie'!$AG$77</f>
        <v>4842354.1500000004</v>
      </c>
      <c r="F507" s="10" t="s">
        <v>465</v>
      </c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101"/>
      <c r="AB507" s="57"/>
      <c r="AC507" s="15"/>
      <c r="AD507" s="16"/>
      <c r="AE507" s="15" t="s">
        <v>466</v>
      </c>
    </row>
    <row r="508" spans="1:31" hidden="1">
      <c r="A508" s="191"/>
      <c r="B508" s="194"/>
      <c r="C508" s="197"/>
      <c r="D508" s="197"/>
      <c r="E508" s="203"/>
      <c r="F508" s="10" t="s">
        <v>51</v>
      </c>
      <c r="G508" s="75"/>
      <c r="H508" s="75"/>
      <c r="I508" s="75"/>
      <c r="J508" s="75"/>
      <c r="K508" s="75" t="s">
        <v>467</v>
      </c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101">
        <v>2014678</v>
      </c>
      <c r="AB508" s="57"/>
      <c r="AC508" s="15"/>
      <c r="AD508" s="16"/>
      <c r="AE508" s="15"/>
    </row>
    <row r="509" spans="1:31" hidden="1">
      <c r="A509" s="191"/>
      <c r="B509" s="194"/>
      <c r="C509" s="197"/>
      <c r="D509" s="197"/>
      <c r="E509" s="203"/>
      <c r="F509" s="10" t="s">
        <v>222</v>
      </c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101"/>
      <c r="AB509" s="57"/>
      <c r="AC509" s="15"/>
      <c r="AD509" s="16"/>
      <c r="AE509" s="15" t="s">
        <v>466</v>
      </c>
    </row>
    <row r="510" spans="1:31" hidden="1">
      <c r="A510" s="191"/>
      <c r="B510" s="194"/>
      <c r="C510" s="197"/>
      <c r="D510" s="197"/>
      <c r="E510" s="203"/>
      <c r="F510" s="10" t="s">
        <v>257</v>
      </c>
      <c r="G510" s="75"/>
      <c r="H510" s="75"/>
      <c r="I510" s="75"/>
      <c r="J510" s="75"/>
      <c r="K510" s="75">
        <v>300000</v>
      </c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101">
        <v>300000</v>
      </c>
      <c r="AB510" s="57"/>
      <c r="AC510" s="15"/>
      <c r="AD510" s="16"/>
      <c r="AE510" s="15"/>
    </row>
    <row r="511" spans="1:31" hidden="1">
      <c r="A511" s="191"/>
      <c r="B511" s="194"/>
      <c r="C511" s="197"/>
      <c r="D511" s="197"/>
      <c r="E511" s="203"/>
      <c r="F511" s="10" t="s">
        <v>221</v>
      </c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101"/>
      <c r="AB511" s="57"/>
      <c r="AC511" s="15"/>
      <c r="AD511" s="16"/>
      <c r="AE511" s="15" t="s">
        <v>466</v>
      </c>
    </row>
    <row r="512" spans="1:31" hidden="1">
      <c r="A512" s="192"/>
      <c r="B512" s="194"/>
      <c r="C512" s="197"/>
      <c r="D512" s="197"/>
      <c r="E512" s="203"/>
      <c r="F512" s="10" t="s">
        <v>151</v>
      </c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101"/>
      <c r="AB512" s="57"/>
      <c r="AC512" s="15"/>
      <c r="AD512" s="16"/>
      <c r="AE512" s="15" t="s">
        <v>466</v>
      </c>
    </row>
    <row r="513" spans="1:31" hidden="1">
      <c r="A513" s="93"/>
      <c r="B513" s="23" t="s">
        <v>37</v>
      </c>
      <c r="C513" s="23"/>
      <c r="D513" s="23"/>
      <c r="E513" s="36"/>
      <c r="F513" s="23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7">
        <f>SUM(AA507:AA512)</f>
        <v>2314678</v>
      </c>
      <c r="AB513" s="28">
        <f>AA513/E507</f>
        <v>0.47800675627989742</v>
      </c>
      <c r="AC513" s="15"/>
      <c r="AD513" s="16"/>
      <c r="AE513" s="15"/>
    </row>
    <row r="514" spans="1:31" hidden="1">
      <c r="A514" s="190">
        <v>66</v>
      </c>
      <c r="B514" s="193" t="s">
        <v>468</v>
      </c>
      <c r="C514" s="196" t="s">
        <v>457</v>
      </c>
      <c r="D514" s="199" t="s">
        <v>469</v>
      </c>
      <c r="E514" s="202">
        <f>'[1]Raport selectie'!$AG$78</f>
        <v>3051844.31</v>
      </c>
      <c r="F514" s="10" t="s">
        <v>211</v>
      </c>
      <c r="G514" s="11"/>
      <c r="H514" s="12"/>
      <c r="I514" s="12">
        <v>200000</v>
      </c>
      <c r="J514" s="13"/>
      <c r="K514" s="12">
        <v>200000</v>
      </c>
      <c r="L514" s="12"/>
      <c r="M514" s="12">
        <v>200000</v>
      </c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2">
        <v>200000</v>
      </c>
      <c r="AB514" s="57"/>
      <c r="AC514" s="15"/>
      <c r="AD514" s="16"/>
      <c r="AE514" s="15"/>
    </row>
    <row r="515" spans="1:31" hidden="1">
      <c r="A515" s="191"/>
      <c r="B515" s="194"/>
      <c r="C515" s="197"/>
      <c r="D515" s="215"/>
      <c r="E515" s="203"/>
      <c r="F515" s="10" t="s">
        <v>207</v>
      </c>
      <c r="G515" s="11"/>
      <c r="H515" s="12"/>
      <c r="I515" s="12">
        <v>150000</v>
      </c>
      <c r="J515" s="13"/>
      <c r="K515" s="12">
        <v>50000</v>
      </c>
      <c r="L515" s="12"/>
      <c r="M515" s="12">
        <v>100000</v>
      </c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>
        <v>150000</v>
      </c>
      <c r="AB515" s="57"/>
      <c r="AC515" s="15">
        <v>2</v>
      </c>
      <c r="AD515" s="16">
        <v>100000</v>
      </c>
      <c r="AE515" s="15"/>
    </row>
    <row r="516" spans="1:31" hidden="1">
      <c r="A516" s="191"/>
      <c r="B516" s="194"/>
      <c r="C516" s="197"/>
      <c r="D516" s="215"/>
      <c r="E516" s="203"/>
      <c r="F516" s="10" t="s">
        <v>217</v>
      </c>
      <c r="G516" s="11"/>
      <c r="H516" s="12"/>
      <c r="I516" s="12">
        <v>1094682</v>
      </c>
      <c r="J516" s="13"/>
      <c r="K516" s="12">
        <v>735451.8</v>
      </c>
      <c r="L516" s="12"/>
      <c r="M516" s="12">
        <v>630831.80000000005</v>
      </c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>
        <v>1094682</v>
      </c>
      <c r="AB516" s="57"/>
      <c r="AC516" s="15">
        <v>6</v>
      </c>
      <c r="AD516" s="16">
        <v>359231</v>
      </c>
      <c r="AE516" s="15"/>
    </row>
    <row r="517" spans="1:31" hidden="1">
      <c r="A517" s="191"/>
      <c r="B517" s="194"/>
      <c r="C517" s="197"/>
      <c r="D517" s="215"/>
      <c r="E517" s="203"/>
      <c r="F517" s="10" t="s">
        <v>214</v>
      </c>
      <c r="G517" s="11"/>
      <c r="H517" s="12"/>
      <c r="I517" s="12"/>
      <c r="J517" s="12">
        <v>400000</v>
      </c>
      <c r="K517" s="12"/>
      <c r="L517" s="12">
        <v>400000</v>
      </c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>
        <v>400000</v>
      </c>
      <c r="AB517" s="57"/>
      <c r="AC517" s="15"/>
      <c r="AD517" s="16"/>
      <c r="AE517" s="15"/>
    </row>
    <row r="518" spans="1:31" hidden="1">
      <c r="A518" s="191"/>
      <c r="B518" s="194"/>
      <c r="C518" s="197"/>
      <c r="D518" s="215"/>
      <c r="E518" s="203"/>
      <c r="F518" s="10" t="s">
        <v>205</v>
      </c>
      <c r="G518" s="11"/>
      <c r="H518" s="12"/>
      <c r="I518" s="12"/>
      <c r="J518" s="12">
        <v>391764</v>
      </c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>
        <v>391764</v>
      </c>
      <c r="AB518" s="57"/>
      <c r="AC518" s="15"/>
      <c r="AD518" s="16"/>
      <c r="AE518" s="15"/>
    </row>
    <row r="519" spans="1:31" hidden="1">
      <c r="A519" s="191"/>
      <c r="B519" s="194"/>
      <c r="C519" s="197"/>
      <c r="D519" s="215"/>
      <c r="E519" s="203"/>
      <c r="F519" s="10" t="s">
        <v>206</v>
      </c>
      <c r="G519" s="11"/>
      <c r="H519" s="12"/>
      <c r="I519" s="12"/>
      <c r="J519" s="12">
        <v>77193</v>
      </c>
      <c r="K519" s="12"/>
      <c r="L519" s="12">
        <v>77192.62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>
        <v>77193</v>
      </c>
      <c r="AB519" s="57"/>
      <c r="AC519" s="15"/>
      <c r="AD519" s="16"/>
      <c r="AE519" s="15"/>
    </row>
    <row r="520" spans="1:31" hidden="1">
      <c r="A520" s="191"/>
      <c r="B520" s="194"/>
      <c r="C520" s="197"/>
      <c r="D520" s="215"/>
      <c r="E520" s="203"/>
      <c r="F520" s="10" t="s">
        <v>215</v>
      </c>
      <c r="G520" s="11"/>
      <c r="H520" s="12"/>
      <c r="I520" s="12"/>
      <c r="J520" s="12">
        <v>77836</v>
      </c>
      <c r="K520" s="12"/>
      <c r="L520" s="12">
        <v>77836</v>
      </c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>
        <v>77836</v>
      </c>
      <c r="AB520" s="57"/>
      <c r="AC520" s="15"/>
      <c r="AD520" s="16"/>
      <c r="AE520" s="15"/>
    </row>
    <row r="521" spans="1:31" hidden="1">
      <c r="A521" s="192"/>
      <c r="B521" s="195"/>
      <c r="C521" s="198"/>
      <c r="D521" s="257"/>
      <c r="E521" s="204"/>
      <c r="F521" s="10" t="s">
        <v>208</v>
      </c>
      <c r="G521" s="11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>
        <v>0</v>
      </c>
      <c r="AB521" s="57"/>
      <c r="AC521" s="15"/>
      <c r="AD521" s="16"/>
      <c r="AE521" s="15" t="s">
        <v>470</v>
      </c>
    </row>
    <row r="522" spans="1:31" hidden="1">
      <c r="A522" s="43"/>
      <c r="B522" s="150" t="s">
        <v>37</v>
      </c>
      <c r="C522" s="129"/>
      <c r="D522" s="130"/>
      <c r="E522" s="79"/>
      <c r="F522" s="73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7">
        <f>SUM(AA514:AA521)</f>
        <v>2391475</v>
      </c>
      <c r="AB522" s="28">
        <f>AA522/E514</f>
        <v>0.78361631757027606</v>
      </c>
      <c r="AC522" s="15"/>
      <c r="AD522" s="16"/>
      <c r="AE522" s="15"/>
    </row>
    <row r="523" spans="1:31" hidden="1">
      <c r="A523" s="190">
        <v>67</v>
      </c>
      <c r="B523" s="193" t="s">
        <v>471</v>
      </c>
      <c r="C523" s="196" t="s">
        <v>472</v>
      </c>
      <c r="D523" s="287" t="s">
        <v>473</v>
      </c>
      <c r="E523" s="294">
        <f>'[1]Raport selectie'!$AG$79</f>
        <v>2339040.31</v>
      </c>
      <c r="F523" s="76" t="s">
        <v>474</v>
      </c>
      <c r="G523" s="154"/>
      <c r="H523" s="154">
        <v>190000</v>
      </c>
      <c r="I523" s="154"/>
      <c r="J523" s="154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>
        <f>SUM(G523:N523)</f>
        <v>190000</v>
      </c>
      <c r="AB523" s="57"/>
      <c r="AC523" s="15">
        <v>3</v>
      </c>
      <c r="AD523" s="16">
        <v>111773</v>
      </c>
      <c r="AE523" s="15" t="s">
        <v>475</v>
      </c>
    </row>
    <row r="524" spans="1:31" hidden="1">
      <c r="A524" s="191"/>
      <c r="B524" s="194"/>
      <c r="C524" s="197"/>
      <c r="D524" s="286"/>
      <c r="E524" s="295"/>
      <c r="F524" s="76" t="s">
        <v>476</v>
      </c>
      <c r="G524" s="154"/>
      <c r="H524" s="154">
        <v>100000</v>
      </c>
      <c r="I524" s="154"/>
      <c r="J524" s="154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>
        <f t="shared" ref="AA524:AA532" si="16">SUM(G524:N524)</f>
        <v>100000</v>
      </c>
      <c r="AB524" s="57"/>
      <c r="AC524" s="15">
        <v>4</v>
      </c>
      <c r="AD524" s="16">
        <v>91512.55</v>
      </c>
      <c r="AE524" s="15" t="s">
        <v>477</v>
      </c>
    </row>
    <row r="525" spans="1:31" hidden="1">
      <c r="A525" s="191"/>
      <c r="B525" s="194"/>
      <c r="C525" s="197"/>
      <c r="D525" s="286"/>
      <c r="E525" s="295"/>
      <c r="F525" s="76" t="s">
        <v>257</v>
      </c>
      <c r="G525" s="154">
        <v>100000</v>
      </c>
      <c r="H525" s="154"/>
      <c r="I525" s="154"/>
      <c r="J525" s="154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>
        <f t="shared" si="16"/>
        <v>100000</v>
      </c>
      <c r="AB525" s="57"/>
      <c r="AC525" s="15">
        <v>0</v>
      </c>
      <c r="AD525" s="16">
        <v>0</v>
      </c>
      <c r="AE525" s="15"/>
    </row>
    <row r="526" spans="1:31" hidden="1">
      <c r="A526" s="191"/>
      <c r="B526" s="194"/>
      <c r="C526" s="197"/>
      <c r="D526" s="286"/>
      <c r="E526" s="295"/>
      <c r="F526" s="76" t="s">
        <v>190</v>
      </c>
      <c r="G526" s="154"/>
      <c r="H526" s="154">
        <v>150000</v>
      </c>
      <c r="I526" s="154"/>
      <c r="J526" s="154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>
        <f t="shared" si="16"/>
        <v>150000</v>
      </c>
      <c r="AB526" s="57"/>
      <c r="AC526" s="15">
        <v>5</v>
      </c>
      <c r="AD526" s="16">
        <v>150000</v>
      </c>
      <c r="AE526" s="15"/>
    </row>
    <row r="527" spans="1:31" hidden="1">
      <c r="A527" s="191"/>
      <c r="B527" s="194"/>
      <c r="C527" s="197"/>
      <c r="D527" s="286"/>
      <c r="E527" s="295"/>
      <c r="F527" s="76" t="s">
        <v>400</v>
      </c>
      <c r="G527" s="154"/>
      <c r="H527" s="154">
        <v>150000</v>
      </c>
      <c r="I527" s="154"/>
      <c r="J527" s="154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>
        <f t="shared" si="16"/>
        <v>150000</v>
      </c>
      <c r="AB527" s="57"/>
      <c r="AC527" s="15">
        <v>3</v>
      </c>
      <c r="AD527" s="16">
        <v>121760</v>
      </c>
      <c r="AE527" s="15" t="s">
        <v>478</v>
      </c>
    </row>
    <row r="528" spans="1:31" hidden="1">
      <c r="A528" s="191"/>
      <c r="B528" s="194"/>
      <c r="C528" s="197"/>
      <c r="D528" s="286"/>
      <c r="E528" s="295"/>
      <c r="F528" s="76" t="s">
        <v>479</v>
      </c>
      <c r="G528" s="154"/>
      <c r="H528" s="154">
        <v>160000</v>
      </c>
      <c r="I528" s="154"/>
      <c r="J528" s="154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>
        <f t="shared" si="16"/>
        <v>160000</v>
      </c>
      <c r="AB528" s="57"/>
      <c r="AC528" s="15">
        <v>3</v>
      </c>
      <c r="AD528" s="16">
        <v>120000</v>
      </c>
      <c r="AE528" s="15"/>
    </row>
    <row r="529" spans="1:31" hidden="1">
      <c r="A529" s="191"/>
      <c r="B529" s="194"/>
      <c r="C529" s="197"/>
      <c r="D529" s="286"/>
      <c r="E529" s="295"/>
      <c r="F529" s="76" t="s">
        <v>480</v>
      </c>
      <c r="G529" s="154"/>
      <c r="H529" s="154"/>
      <c r="I529" s="154"/>
      <c r="J529" s="154"/>
      <c r="K529" s="154"/>
      <c r="L529" s="154"/>
      <c r="M529" s="154"/>
      <c r="N529" s="154">
        <v>72350</v>
      </c>
      <c r="O529" s="154"/>
      <c r="P529" s="154"/>
      <c r="Q529" s="154"/>
      <c r="R529" s="154"/>
      <c r="S529" s="154"/>
      <c r="T529" s="154"/>
      <c r="U529" s="154"/>
      <c r="V529" s="154"/>
      <c r="W529" s="154"/>
      <c r="X529" s="154"/>
      <c r="Y529" s="154"/>
      <c r="Z529" s="154"/>
      <c r="AA529" s="127">
        <f t="shared" si="16"/>
        <v>72350</v>
      </c>
      <c r="AB529" s="57"/>
      <c r="AC529" s="15">
        <v>0</v>
      </c>
      <c r="AD529" s="16">
        <v>0</v>
      </c>
      <c r="AE529" s="15" t="s">
        <v>481</v>
      </c>
    </row>
    <row r="530" spans="1:31" hidden="1">
      <c r="A530" s="191"/>
      <c r="B530" s="194"/>
      <c r="C530" s="197"/>
      <c r="D530" s="286"/>
      <c r="E530" s="295"/>
      <c r="F530" s="76" t="s">
        <v>482</v>
      </c>
      <c r="G530" s="154"/>
      <c r="H530" s="154"/>
      <c r="I530" s="154">
        <v>100000</v>
      </c>
      <c r="J530" s="154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>
        <f t="shared" si="16"/>
        <v>100000</v>
      </c>
      <c r="AB530" s="57"/>
      <c r="AC530" s="15">
        <v>1</v>
      </c>
      <c r="AD530" s="16">
        <v>91617</v>
      </c>
      <c r="AE530" s="15" t="s">
        <v>483</v>
      </c>
    </row>
    <row r="531" spans="1:31" hidden="1">
      <c r="A531" s="191"/>
      <c r="B531" s="194"/>
      <c r="C531" s="197"/>
      <c r="D531" s="286"/>
      <c r="E531" s="295"/>
      <c r="F531" s="76" t="s">
        <v>484</v>
      </c>
      <c r="G531" s="154"/>
      <c r="H531" s="154"/>
      <c r="I531" s="154"/>
      <c r="J531" s="154"/>
      <c r="K531" s="154">
        <v>45456</v>
      </c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>
        <f t="shared" si="16"/>
        <v>45456</v>
      </c>
      <c r="AB531" s="57"/>
      <c r="AC531" s="15">
        <v>0</v>
      </c>
      <c r="AD531" s="16">
        <v>0</v>
      </c>
      <c r="AE531" s="15"/>
    </row>
    <row r="532" spans="1:31" hidden="1">
      <c r="A532" s="192"/>
      <c r="B532" s="195"/>
      <c r="C532" s="198"/>
      <c r="D532" s="286"/>
      <c r="E532" s="296"/>
      <c r="F532" s="76" t="s">
        <v>485</v>
      </c>
      <c r="G532" s="154"/>
      <c r="H532" s="154"/>
      <c r="I532" s="154"/>
      <c r="J532" s="154"/>
      <c r="K532" s="154">
        <v>25000</v>
      </c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>
        <f t="shared" si="16"/>
        <v>25000</v>
      </c>
      <c r="AB532" s="57"/>
      <c r="AC532" s="15">
        <v>0</v>
      </c>
      <c r="AD532" s="16">
        <v>0</v>
      </c>
      <c r="AE532" s="15"/>
    </row>
    <row r="533" spans="1:31" hidden="1">
      <c r="A533" s="59"/>
      <c r="B533" s="60" t="s">
        <v>37</v>
      </c>
      <c r="C533" s="61"/>
      <c r="D533" s="123"/>
      <c r="E533" s="81"/>
      <c r="F533" s="73"/>
      <c r="G533" s="155"/>
      <c r="H533" s="155"/>
      <c r="I533" s="155"/>
      <c r="J533" s="155"/>
      <c r="K533" s="155"/>
      <c r="L533" s="155"/>
      <c r="M533" s="155"/>
      <c r="N533" s="155"/>
      <c r="O533" s="155"/>
      <c r="P533" s="155"/>
      <c r="Q533" s="155"/>
      <c r="R533" s="155"/>
      <c r="S533" s="155"/>
      <c r="T533" s="155"/>
      <c r="U533" s="155"/>
      <c r="V533" s="155"/>
      <c r="W533" s="155"/>
      <c r="X533" s="155"/>
      <c r="Y533" s="155"/>
      <c r="Z533" s="155"/>
      <c r="AA533" s="27">
        <f>SUM(AA523:AA532)</f>
        <v>1092806</v>
      </c>
      <c r="AB533" s="28">
        <f>AA533/E523</f>
        <v>0.46720272212837577</v>
      </c>
      <c r="AC533" s="15"/>
      <c r="AD533" s="16"/>
      <c r="AE533" s="15"/>
    </row>
    <row r="534" spans="1:31" hidden="1">
      <c r="A534" s="190">
        <v>68</v>
      </c>
      <c r="B534" s="193" t="s">
        <v>486</v>
      </c>
      <c r="C534" s="196" t="s">
        <v>472</v>
      </c>
      <c r="D534" s="199" t="s">
        <v>487</v>
      </c>
      <c r="E534" s="202">
        <f>'[1]Raport selectie'!$AG$80</f>
        <v>1937245.22</v>
      </c>
      <c r="F534" s="10" t="s">
        <v>206</v>
      </c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57"/>
      <c r="AC534" s="15"/>
      <c r="AD534" s="16"/>
      <c r="AE534" s="15" t="s">
        <v>488</v>
      </c>
    </row>
    <row r="535" spans="1:31" hidden="1">
      <c r="A535" s="191"/>
      <c r="B535" s="194"/>
      <c r="C535" s="197"/>
      <c r="D535" s="197"/>
      <c r="E535" s="203"/>
      <c r="F535" s="10" t="s">
        <v>215</v>
      </c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  <c r="AB535" s="57"/>
      <c r="AC535" s="15"/>
      <c r="AD535" s="16"/>
      <c r="AE535" s="15" t="s">
        <v>488</v>
      </c>
    </row>
    <row r="536" spans="1:31" hidden="1">
      <c r="A536" s="191"/>
      <c r="B536" s="194"/>
      <c r="C536" s="197"/>
      <c r="D536" s="197"/>
      <c r="E536" s="203"/>
      <c r="F536" s="10" t="s">
        <v>205</v>
      </c>
      <c r="G536" s="75"/>
      <c r="H536" s="75"/>
      <c r="I536" s="75"/>
      <c r="J536" s="75"/>
      <c r="K536" s="75"/>
      <c r="L536" s="75"/>
      <c r="M536" s="75"/>
      <c r="N536" s="75">
        <v>70000</v>
      </c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101">
        <v>70000</v>
      </c>
      <c r="AB536" s="57"/>
      <c r="AC536" s="15"/>
      <c r="AD536" s="16"/>
      <c r="AE536" s="15"/>
    </row>
    <row r="537" spans="1:31" hidden="1">
      <c r="A537" s="191"/>
      <c r="B537" s="194"/>
      <c r="C537" s="197"/>
      <c r="D537" s="197"/>
      <c r="E537" s="203"/>
      <c r="F537" s="10" t="s">
        <v>211</v>
      </c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  <c r="AB537" s="57"/>
      <c r="AC537" s="15"/>
      <c r="AD537" s="16"/>
      <c r="AE537" s="15" t="s">
        <v>488</v>
      </c>
    </row>
    <row r="538" spans="1:31" hidden="1">
      <c r="A538" s="191"/>
      <c r="B538" s="194"/>
      <c r="C538" s="197"/>
      <c r="D538" s="197"/>
      <c r="E538" s="203"/>
      <c r="F538" s="10" t="s">
        <v>214</v>
      </c>
      <c r="G538" s="75"/>
      <c r="H538" s="75"/>
      <c r="I538" s="75"/>
      <c r="J538" s="75"/>
      <c r="K538" s="75"/>
      <c r="L538" s="75"/>
      <c r="M538" s="75">
        <v>277256.53999999998</v>
      </c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101">
        <v>277256.53999999998</v>
      </c>
      <c r="AB538" s="57"/>
      <c r="AC538" s="15"/>
      <c r="AD538" s="16"/>
      <c r="AE538" s="15"/>
    </row>
    <row r="539" spans="1:31" hidden="1">
      <c r="A539" s="192"/>
      <c r="B539" s="195"/>
      <c r="C539" s="198"/>
      <c r="D539" s="198"/>
      <c r="E539" s="204"/>
      <c r="F539" s="10" t="s">
        <v>207</v>
      </c>
      <c r="G539" s="75"/>
      <c r="H539" s="75"/>
      <c r="I539" s="75"/>
      <c r="J539" s="75"/>
      <c r="K539" s="75"/>
      <c r="L539" s="75"/>
      <c r="M539" s="75">
        <v>277256.53999999998</v>
      </c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101">
        <v>277256.53999999998</v>
      </c>
      <c r="AB539" s="57"/>
      <c r="AC539" s="15"/>
      <c r="AD539" s="16"/>
      <c r="AE539" s="15"/>
    </row>
    <row r="540" spans="1:31" hidden="1">
      <c r="A540" s="86"/>
      <c r="B540" s="136"/>
      <c r="C540" s="98"/>
      <c r="D540" s="17"/>
      <c r="E540" s="113"/>
      <c r="F540" s="14" t="s">
        <v>208</v>
      </c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  <c r="AB540" s="57"/>
      <c r="AC540" s="15"/>
      <c r="AD540" s="16"/>
      <c r="AE540" s="15" t="s">
        <v>488</v>
      </c>
    </row>
    <row r="541" spans="1:31" hidden="1">
      <c r="A541" s="86"/>
      <c r="B541" s="136"/>
      <c r="C541" s="98"/>
      <c r="D541" s="17"/>
      <c r="E541" s="113"/>
      <c r="F541" s="14" t="s">
        <v>217</v>
      </c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101"/>
      <c r="AB541" s="57"/>
      <c r="AC541" s="15"/>
      <c r="AD541" s="16"/>
      <c r="AE541" s="15" t="s">
        <v>488</v>
      </c>
    </row>
    <row r="542" spans="1:31" hidden="1">
      <c r="A542" s="68"/>
      <c r="B542" s="69" t="s">
        <v>37</v>
      </c>
      <c r="C542" s="70"/>
      <c r="D542" s="71"/>
      <c r="E542" s="72"/>
      <c r="F542" s="73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7">
        <f>SUM(AA534:AA541)</f>
        <v>624513.07999999996</v>
      </c>
      <c r="AB542" s="28">
        <f>AA542/E534</f>
        <v>0.32237172328653363</v>
      </c>
      <c r="AC542" s="15"/>
      <c r="AD542" s="16"/>
      <c r="AE542" s="15"/>
    </row>
    <row r="543" spans="1:31" hidden="1">
      <c r="A543" s="190">
        <v>69</v>
      </c>
      <c r="B543" s="193" t="s">
        <v>489</v>
      </c>
      <c r="C543" s="196" t="s">
        <v>472</v>
      </c>
      <c r="D543" s="199" t="s">
        <v>490</v>
      </c>
      <c r="E543" s="202">
        <f>'[1]Raport selectie'!$AG$81</f>
        <v>1792976.31</v>
      </c>
      <c r="F543" s="10" t="s">
        <v>51</v>
      </c>
      <c r="G543" s="75"/>
      <c r="H543" s="75"/>
      <c r="I543" s="75"/>
      <c r="J543" s="75"/>
      <c r="K543" s="75">
        <v>699844</v>
      </c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101">
        <v>699844</v>
      </c>
      <c r="AB543" s="57"/>
      <c r="AC543" s="15"/>
      <c r="AD543" s="16"/>
      <c r="AE543" s="15" t="s">
        <v>491</v>
      </c>
    </row>
    <row r="544" spans="1:31" hidden="1">
      <c r="A544" s="191"/>
      <c r="B544" s="194"/>
      <c r="C544" s="197"/>
      <c r="D544" s="215"/>
      <c r="E544" s="203"/>
      <c r="F544" s="10" t="s">
        <v>255</v>
      </c>
      <c r="G544" s="75"/>
      <c r="H544" s="75"/>
      <c r="I544" s="75"/>
      <c r="J544" s="75"/>
      <c r="K544" s="75">
        <v>80489</v>
      </c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101">
        <v>80489</v>
      </c>
      <c r="AB544" s="57"/>
      <c r="AC544" s="15"/>
      <c r="AD544" s="16"/>
      <c r="AE544" s="15" t="s">
        <v>491</v>
      </c>
    </row>
    <row r="545" spans="1:31" hidden="1">
      <c r="A545" s="191"/>
      <c r="B545" s="194"/>
      <c r="C545" s="197"/>
      <c r="D545" s="215"/>
      <c r="E545" s="203"/>
      <c r="F545" s="10" t="s">
        <v>492</v>
      </c>
      <c r="G545" s="75"/>
      <c r="H545" s="75"/>
      <c r="I545" s="75"/>
      <c r="J545" s="75"/>
      <c r="K545" s="75">
        <v>112720</v>
      </c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101">
        <v>112720</v>
      </c>
      <c r="AB545" s="57"/>
      <c r="AC545" s="15"/>
      <c r="AD545" s="16"/>
      <c r="AE545" s="15"/>
    </row>
    <row r="546" spans="1:31" hidden="1">
      <c r="A546" s="191"/>
      <c r="B546" s="194"/>
      <c r="C546" s="197"/>
      <c r="D546" s="215"/>
      <c r="E546" s="203"/>
      <c r="F546" s="10" t="s">
        <v>129</v>
      </c>
      <c r="G546" s="75"/>
      <c r="H546" s="75"/>
      <c r="I546" s="75"/>
      <c r="J546" s="75"/>
      <c r="K546" s="75">
        <v>44507</v>
      </c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101">
        <v>44507</v>
      </c>
      <c r="AB546" s="57"/>
      <c r="AC546" s="15"/>
      <c r="AD546" s="16"/>
      <c r="AE546" s="15" t="s">
        <v>493</v>
      </c>
    </row>
    <row r="547" spans="1:31" hidden="1">
      <c r="A547" s="191"/>
      <c r="B547" s="194"/>
      <c r="C547" s="197"/>
      <c r="D547" s="215"/>
      <c r="E547" s="203"/>
      <c r="F547" s="10" t="s">
        <v>257</v>
      </c>
      <c r="G547" s="75"/>
      <c r="H547" s="75"/>
      <c r="I547" s="75"/>
      <c r="J547" s="75"/>
      <c r="K547" s="75"/>
      <c r="L547" s="75"/>
      <c r="M547" s="75"/>
      <c r="N547" s="75">
        <v>215000</v>
      </c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101">
        <v>215000</v>
      </c>
      <c r="AB547" s="57"/>
      <c r="AC547" s="15"/>
      <c r="AD547" s="16"/>
      <c r="AE547" s="15"/>
    </row>
    <row r="548" spans="1:31" hidden="1">
      <c r="A548" s="191"/>
      <c r="B548" s="194"/>
      <c r="C548" s="197"/>
      <c r="D548" s="215"/>
      <c r="E548" s="203"/>
      <c r="F548" s="10" t="s">
        <v>494</v>
      </c>
      <c r="G548" s="75"/>
      <c r="H548" s="75"/>
      <c r="I548" s="75"/>
      <c r="J548" s="75"/>
      <c r="K548" s="75"/>
      <c r="L548" s="75"/>
      <c r="M548" s="75"/>
      <c r="N548" s="75">
        <v>40289.879999999997</v>
      </c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101">
        <v>40290</v>
      </c>
      <c r="AB548" s="57"/>
      <c r="AC548" s="15"/>
      <c r="AD548" s="16"/>
      <c r="AE548" s="15"/>
    </row>
    <row r="549" spans="1:31" hidden="1">
      <c r="A549" s="191"/>
      <c r="B549" s="194"/>
      <c r="C549" s="197"/>
      <c r="D549" s="215"/>
      <c r="E549" s="203"/>
      <c r="F549" s="10" t="s">
        <v>258</v>
      </c>
      <c r="G549" s="75"/>
      <c r="H549" s="75"/>
      <c r="I549" s="75"/>
      <c r="J549" s="75"/>
      <c r="K549" s="75"/>
      <c r="L549" s="75"/>
      <c r="M549" s="75"/>
      <c r="N549" s="75">
        <v>80512</v>
      </c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101">
        <v>80512</v>
      </c>
      <c r="AB549" s="57"/>
      <c r="AC549" s="15"/>
      <c r="AD549" s="16"/>
      <c r="AE549" s="15"/>
    </row>
    <row r="550" spans="1:31" hidden="1">
      <c r="A550" s="191"/>
      <c r="B550" s="194"/>
      <c r="C550" s="197"/>
      <c r="D550" s="215"/>
      <c r="E550" s="203"/>
      <c r="F550" s="10" t="s">
        <v>284</v>
      </c>
      <c r="G550" s="75"/>
      <c r="H550" s="75"/>
      <c r="I550" s="75"/>
      <c r="J550" s="75"/>
      <c r="K550" s="75"/>
      <c r="L550" s="75"/>
      <c r="M550" s="75"/>
      <c r="N550" s="75">
        <v>80511.81</v>
      </c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101">
        <v>80512</v>
      </c>
      <c r="AB550" s="57"/>
      <c r="AC550" s="15"/>
      <c r="AD550" s="16"/>
      <c r="AE550" s="15"/>
    </row>
    <row r="551" spans="1:31" hidden="1">
      <c r="A551" s="192"/>
      <c r="B551" s="195"/>
      <c r="C551" s="198"/>
      <c r="D551" s="257"/>
      <c r="E551" s="204"/>
      <c r="F551" s="10" t="s">
        <v>495</v>
      </c>
      <c r="G551" s="75"/>
      <c r="H551" s="75"/>
      <c r="I551" s="75"/>
      <c r="J551" s="75"/>
      <c r="K551" s="75"/>
      <c r="L551" s="75"/>
      <c r="M551" s="75"/>
      <c r="N551" s="75">
        <v>80512</v>
      </c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  <c r="AA551" s="101">
        <v>80512</v>
      </c>
      <c r="AB551" s="57"/>
      <c r="AC551" s="15"/>
      <c r="AD551" s="16"/>
      <c r="AE551" s="15"/>
    </row>
    <row r="552" spans="1:31" hidden="1">
      <c r="A552" s="68"/>
      <c r="B552" s="69" t="s">
        <v>37</v>
      </c>
      <c r="C552" s="70"/>
      <c r="D552" s="71"/>
      <c r="E552" s="72"/>
      <c r="F552" s="73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7">
        <f>SUM(AA543:AA551)</f>
        <v>1434386</v>
      </c>
      <c r="AB552" s="28">
        <f>AA552/E543</f>
        <v>0.80000276188813668</v>
      </c>
      <c r="AC552" s="15"/>
      <c r="AD552" s="16"/>
      <c r="AE552" s="15"/>
    </row>
    <row r="553" spans="1:31" hidden="1">
      <c r="A553" s="190">
        <v>70</v>
      </c>
      <c r="B553" s="193" t="s">
        <v>496</v>
      </c>
      <c r="C553" s="196" t="s">
        <v>472</v>
      </c>
      <c r="D553" s="199" t="s">
        <v>497</v>
      </c>
      <c r="E553" s="202">
        <f>'[1]Raport selectie'!$AG$82</f>
        <v>3150594.14</v>
      </c>
      <c r="F553" s="76" t="s">
        <v>498</v>
      </c>
      <c r="G553" s="156"/>
      <c r="H553" s="127"/>
      <c r="I553" s="127"/>
      <c r="J553" s="127"/>
      <c r="K553" s="127">
        <v>100000</v>
      </c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>
        <v>100000</v>
      </c>
      <c r="AB553" s="157"/>
      <c r="AC553" s="15"/>
      <c r="AD553" s="16"/>
      <c r="AE553" s="15" t="s">
        <v>499</v>
      </c>
    </row>
    <row r="554" spans="1:31" hidden="1">
      <c r="A554" s="191"/>
      <c r="B554" s="194"/>
      <c r="C554" s="197"/>
      <c r="D554" s="215"/>
      <c r="E554" s="203"/>
      <c r="F554" s="76" t="s">
        <v>500</v>
      </c>
      <c r="G554" s="156"/>
      <c r="H554" s="127"/>
      <c r="I554" s="127"/>
      <c r="J554" s="127">
        <v>400000</v>
      </c>
      <c r="K554" s="127"/>
      <c r="L554" s="127">
        <v>200000</v>
      </c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>
        <v>400000</v>
      </c>
      <c r="AB554" s="157"/>
      <c r="AC554" s="15"/>
      <c r="AD554" s="16"/>
      <c r="AE554" s="15" t="s">
        <v>501</v>
      </c>
    </row>
    <row r="555" spans="1:31" hidden="1">
      <c r="A555" s="191"/>
      <c r="B555" s="194"/>
      <c r="C555" s="197"/>
      <c r="D555" s="215"/>
      <c r="E555" s="203"/>
      <c r="F555" s="76" t="s">
        <v>502</v>
      </c>
      <c r="G555" s="156"/>
      <c r="H555" s="127"/>
      <c r="I555" s="127"/>
      <c r="J555" s="127"/>
      <c r="K555" s="127"/>
      <c r="L555" s="127">
        <v>30000</v>
      </c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>
        <v>30000</v>
      </c>
      <c r="AB555" s="157"/>
      <c r="AC555" s="15"/>
      <c r="AD555" s="16"/>
      <c r="AE555" s="15"/>
    </row>
    <row r="556" spans="1:31" hidden="1">
      <c r="A556" s="191"/>
      <c r="B556" s="194"/>
      <c r="C556" s="197"/>
      <c r="D556" s="215"/>
      <c r="E556" s="203"/>
      <c r="F556" s="76" t="s">
        <v>503</v>
      </c>
      <c r="G556" s="156"/>
      <c r="H556" s="127"/>
      <c r="I556" s="127"/>
      <c r="J556" s="158"/>
      <c r="K556" s="158">
        <v>78000.639999999999</v>
      </c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>
        <v>78000.639999999999</v>
      </c>
      <c r="AB556" s="157"/>
      <c r="AC556" s="15"/>
      <c r="AD556" s="16"/>
      <c r="AE556" s="15"/>
    </row>
    <row r="557" spans="1:31" hidden="1">
      <c r="A557" s="191"/>
      <c r="B557" s="194"/>
      <c r="C557" s="197"/>
      <c r="D557" s="215"/>
      <c r="E557" s="203"/>
      <c r="F557" s="76" t="s">
        <v>504</v>
      </c>
      <c r="G557" s="156"/>
      <c r="H557" s="127"/>
      <c r="I557" s="127"/>
      <c r="J557" s="127">
        <v>560639.59</v>
      </c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>
        <v>560639.59</v>
      </c>
      <c r="AB557" s="157"/>
      <c r="AC557" s="15"/>
      <c r="AD557" s="16"/>
      <c r="AE557" s="15" t="s">
        <v>505</v>
      </c>
    </row>
    <row r="558" spans="1:31" hidden="1">
      <c r="A558" s="191"/>
      <c r="B558" s="194"/>
      <c r="C558" s="197"/>
      <c r="D558" s="215"/>
      <c r="E558" s="203"/>
      <c r="F558" s="76" t="s">
        <v>506</v>
      </c>
      <c r="G558" s="156"/>
      <c r="H558" s="127"/>
      <c r="I558" s="127"/>
      <c r="J558" s="127">
        <v>756835</v>
      </c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>
        <v>756835</v>
      </c>
      <c r="AB558" s="157"/>
      <c r="AC558" s="15"/>
      <c r="AD558" s="16"/>
      <c r="AE558" s="15" t="s">
        <v>507</v>
      </c>
    </row>
    <row r="559" spans="1:31" hidden="1">
      <c r="A559" s="191"/>
      <c r="B559" s="194"/>
      <c r="C559" s="197"/>
      <c r="D559" s="215"/>
      <c r="E559" s="203"/>
      <c r="F559" s="76" t="s">
        <v>508</v>
      </c>
      <c r="G559" s="156"/>
      <c r="H559" s="127"/>
      <c r="I559" s="127"/>
      <c r="J559" s="127">
        <v>500000</v>
      </c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>
        <v>500000</v>
      </c>
      <c r="AB559" s="157"/>
      <c r="AC559" s="15">
        <v>8</v>
      </c>
      <c r="AD559" s="16">
        <v>400000</v>
      </c>
      <c r="AE559" s="15"/>
    </row>
    <row r="560" spans="1:31" hidden="1">
      <c r="A560" s="191"/>
      <c r="B560" s="194"/>
      <c r="C560" s="197"/>
      <c r="D560" s="215"/>
      <c r="E560" s="203"/>
      <c r="F560" s="76" t="s">
        <v>509</v>
      </c>
      <c r="G560" s="156"/>
      <c r="H560" s="127"/>
      <c r="I560" s="127"/>
      <c r="J560" s="127"/>
      <c r="K560" s="127">
        <v>45000</v>
      </c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>
        <v>45000</v>
      </c>
      <c r="AB560" s="157"/>
      <c r="AC560" s="15"/>
      <c r="AD560" s="16"/>
      <c r="AE560" s="15"/>
    </row>
    <row r="561" spans="1:31" hidden="1">
      <c r="A561" s="191"/>
      <c r="B561" s="194"/>
      <c r="C561" s="197"/>
      <c r="D561" s="215"/>
      <c r="E561" s="203"/>
      <c r="F561" s="76" t="s">
        <v>510</v>
      </c>
      <c r="G561" s="156"/>
      <c r="H561" s="127"/>
      <c r="I561" s="127"/>
      <c r="J561" s="127"/>
      <c r="K561" s="127">
        <v>50000</v>
      </c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>
        <v>50000</v>
      </c>
      <c r="AB561" s="157"/>
      <c r="AC561" s="15"/>
      <c r="AD561" s="16"/>
      <c r="AE561" s="15" t="s">
        <v>511</v>
      </c>
    </row>
    <row r="562" spans="1:31" hidden="1">
      <c r="A562" s="25"/>
      <c r="B562" s="35" t="s">
        <v>37</v>
      </c>
      <c r="C562" s="22"/>
      <c r="D562" s="23"/>
      <c r="E562" s="36"/>
      <c r="F562" s="73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7">
        <f>SUM(AA553:AA561)</f>
        <v>2520475.23</v>
      </c>
      <c r="AB562" s="28">
        <f>AA562/E553</f>
        <v>0.79999997397316303</v>
      </c>
      <c r="AC562" s="15"/>
      <c r="AD562" s="16"/>
      <c r="AE562" s="15"/>
    </row>
    <row r="563" spans="1:31" hidden="1">
      <c r="A563" s="190">
        <v>71</v>
      </c>
      <c r="B563" s="193" t="s">
        <v>512</v>
      </c>
      <c r="C563" s="196" t="s">
        <v>513</v>
      </c>
      <c r="D563" s="199" t="s">
        <v>514</v>
      </c>
      <c r="E563" s="202">
        <f>'[1]Raport selectie'!$AG$83</f>
        <v>2357146.31</v>
      </c>
      <c r="F563" s="10" t="s">
        <v>198</v>
      </c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  <c r="AA563" s="101"/>
      <c r="AB563" s="57"/>
      <c r="AC563" s="15"/>
      <c r="AD563" s="16"/>
      <c r="AE563" s="15" t="s">
        <v>231</v>
      </c>
    </row>
    <row r="564" spans="1:31" hidden="1">
      <c r="A564" s="191"/>
      <c r="B564" s="194"/>
      <c r="C564" s="197"/>
      <c r="D564" s="215"/>
      <c r="E564" s="203"/>
      <c r="F564" s="10" t="s">
        <v>515</v>
      </c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  <c r="AA564" s="101"/>
      <c r="AB564" s="57"/>
      <c r="AC564" s="15"/>
      <c r="AD564" s="16"/>
      <c r="AE564" s="15" t="s">
        <v>231</v>
      </c>
    </row>
    <row r="565" spans="1:31" hidden="1">
      <c r="A565" s="191"/>
      <c r="B565" s="194"/>
      <c r="C565" s="197"/>
      <c r="D565" s="215"/>
      <c r="E565" s="203"/>
      <c r="F565" s="10" t="s">
        <v>516</v>
      </c>
      <c r="G565" s="75"/>
      <c r="H565" s="75"/>
      <c r="I565" s="75">
        <v>526879</v>
      </c>
      <c r="J565" s="75"/>
      <c r="K565" s="75"/>
      <c r="L565" s="75">
        <v>504168</v>
      </c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  <c r="AA565" s="101">
        <v>504168</v>
      </c>
      <c r="AB565" s="57"/>
      <c r="AC565" s="15">
        <v>1</v>
      </c>
      <c r="AD565" s="16">
        <v>22711</v>
      </c>
      <c r="AE565" s="15"/>
    </row>
    <row r="566" spans="1:31" hidden="1">
      <c r="A566" s="191"/>
      <c r="B566" s="194"/>
      <c r="C566" s="197"/>
      <c r="D566" s="215"/>
      <c r="E566" s="203"/>
      <c r="F566" s="10" t="s">
        <v>125</v>
      </c>
      <c r="G566" s="75"/>
      <c r="H566" s="75"/>
      <c r="I566" s="75">
        <v>386378</v>
      </c>
      <c r="J566" s="75"/>
      <c r="K566" s="75"/>
      <c r="L566" s="75">
        <v>322644</v>
      </c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101">
        <v>322644</v>
      </c>
      <c r="AB566" s="57"/>
      <c r="AC566" s="15">
        <v>1</v>
      </c>
      <c r="AD566" s="16">
        <v>44613</v>
      </c>
      <c r="AE566" s="15"/>
    </row>
    <row r="567" spans="1:31" hidden="1">
      <c r="A567" s="192"/>
      <c r="B567" s="195"/>
      <c r="C567" s="198"/>
      <c r="D567" s="257"/>
      <c r="E567" s="204"/>
      <c r="F567" s="10" t="s">
        <v>55</v>
      </c>
      <c r="G567" s="75"/>
      <c r="H567" s="75"/>
      <c r="I567" s="75">
        <v>772824.31</v>
      </c>
      <c r="J567" s="75"/>
      <c r="K567" s="75"/>
      <c r="L567" s="75">
        <v>523479.31</v>
      </c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  <c r="AA567" s="101">
        <v>523479.31</v>
      </c>
      <c r="AB567" s="57"/>
      <c r="AC567" s="15">
        <v>5</v>
      </c>
      <c r="AD567" s="16">
        <v>249345</v>
      </c>
      <c r="AE567" s="15"/>
    </row>
    <row r="568" spans="1:31" hidden="1">
      <c r="A568" s="68"/>
      <c r="B568" s="69" t="s">
        <v>37</v>
      </c>
      <c r="C568" s="70"/>
      <c r="D568" s="71"/>
      <c r="E568" s="72"/>
      <c r="F568" s="73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7">
        <f>SUM(AA563:AA567)</f>
        <v>1350291.31</v>
      </c>
      <c r="AB568" s="28">
        <f>AA568/E563</f>
        <v>0.57285001964939541</v>
      </c>
      <c r="AC568" s="15"/>
      <c r="AD568" s="16"/>
      <c r="AE568" s="15"/>
    </row>
    <row r="569" spans="1:31" hidden="1">
      <c r="A569" s="190">
        <v>72</v>
      </c>
      <c r="B569" s="193" t="s">
        <v>517</v>
      </c>
      <c r="C569" s="196" t="s">
        <v>472</v>
      </c>
      <c r="D569" s="199" t="s">
        <v>518</v>
      </c>
      <c r="E569" s="202">
        <f>'[1]Raport selectie'!$AG$84</f>
        <v>2247487.31</v>
      </c>
      <c r="F569" s="76" t="s">
        <v>211</v>
      </c>
      <c r="G569" s="156"/>
      <c r="H569" s="127"/>
      <c r="I569" s="127">
        <v>704060</v>
      </c>
      <c r="J569" s="80"/>
      <c r="K569" s="80"/>
      <c r="L569" s="80"/>
      <c r="M569" s="80">
        <v>617733</v>
      </c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127">
        <v>704060</v>
      </c>
      <c r="AB569" s="57"/>
      <c r="AC569" s="15">
        <v>4</v>
      </c>
      <c r="AD569" s="16">
        <v>86327</v>
      </c>
      <c r="AE569" s="15" t="s">
        <v>519</v>
      </c>
    </row>
    <row r="570" spans="1:31" hidden="1">
      <c r="A570" s="191"/>
      <c r="B570" s="194"/>
      <c r="C570" s="197"/>
      <c r="D570" s="200"/>
      <c r="E570" s="203"/>
      <c r="F570" s="76" t="s">
        <v>207</v>
      </c>
      <c r="G570" s="156"/>
      <c r="H570" s="158"/>
      <c r="I570" s="127"/>
      <c r="J570" s="80">
        <v>258012</v>
      </c>
      <c r="K570" s="127"/>
      <c r="L570" s="80"/>
      <c r="M570" s="80">
        <v>258012</v>
      </c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>
        <v>258012</v>
      </c>
      <c r="AB570" s="57"/>
      <c r="AC570" s="15"/>
      <c r="AD570" s="16"/>
      <c r="AE570" s="15"/>
    </row>
    <row r="571" spans="1:31" hidden="1">
      <c r="A571" s="191"/>
      <c r="B571" s="194"/>
      <c r="C571" s="197"/>
      <c r="D571" s="200"/>
      <c r="E571" s="203"/>
      <c r="F571" s="76" t="s">
        <v>214</v>
      </c>
      <c r="G571" s="156"/>
      <c r="H571" s="127"/>
      <c r="I571" s="127">
        <v>150000</v>
      </c>
      <c r="J571" s="80"/>
      <c r="K571" s="127"/>
      <c r="L571" s="127">
        <v>150000</v>
      </c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>
        <v>150000</v>
      </c>
      <c r="AB571" s="57"/>
      <c r="AC571" s="15"/>
      <c r="AD571" s="16"/>
      <c r="AE571" s="15"/>
    </row>
    <row r="572" spans="1:31" hidden="1">
      <c r="A572" s="191"/>
      <c r="B572" s="194"/>
      <c r="C572" s="197"/>
      <c r="D572" s="200"/>
      <c r="E572" s="203"/>
      <c r="F572" s="76" t="s">
        <v>205</v>
      </c>
      <c r="G572" s="156"/>
      <c r="H572" s="158"/>
      <c r="I572" s="127">
        <v>175917</v>
      </c>
      <c r="J572" s="127"/>
      <c r="K572" s="127"/>
      <c r="L572" s="127">
        <v>175917</v>
      </c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>
        <v>175917</v>
      </c>
      <c r="AB572" s="57"/>
      <c r="AC572" s="15"/>
      <c r="AD572" s="16"/>
      <c r="AE572" s="15"/>
    </row>
    <row r="573" spans="1:31" hidden="1">
      <c r="A573" s="191"/>
      <c r="B573" s="194"/>
      <c r="C573" s="197"/>
      <c r="D573" s="200"/>
      <c r="E573" s="203"/>
      <c r="F573" s="76" t="s">
        <v>206</v>
      </c>
      <c r="G573" s="156"/>
      <c r="H573" s="127"/>
      <c r="I573" s="127"/>
      <c r="J573" s="127">
        <v>150000</v>
      </c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>
        <v>150000</v>
      </c>
      <c r="AB573" s="57"/>
      <c r="AC573" s="15">
        <v>3</v>
      </c>
      <c r="AD573" s="16">
        <v>150000</v>
      </c>
      <c r="AE573" s="15"/>
    </row>
    <row r="574" spans="1:31" hidden="1">
      <c r="A574" s="191"/>
      <c r="B574" s="194"/>
      <c r="C574" s="197"/>
      <c r="D574" s="200"/>
      <c r="E574" s="203"/>
      <c r="F574" s="76" t="s">
        <v>215</v>
      </c>
      <c r="G574" s="156"/>
      <c r="H574" s="127"/>
      <c r="I574" s="127"/>
      <c r="J574" s="127">
        <v>100000</v>
      </c>
      <c r="K574" s="127"/>
      <c r="L574" s="127"/>
      <c r="M574" s="127">
        <v>100000</v>
      </c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>
        <v>100000</v>
      </c>
      <c r="AB574" s="57"/>
      <c r="AC574" s="15"/>
      <c r="AD574" s="16"/>
      <c r="AE574" s="15"/>
    </row>
    <row r="575" spans="1:31" hidden="1">
      <c r="A575" s="191"/>
      <c r="B575" s="194"/>
      <c r="C575" s="197"/>
      <c r="D575" s="200"/>
      <c r="E575" s="203"/>
      <c r="F575" s="76" t="s">
        <v>208</v>
      </c>
      <c r="G575" s="156"/>
      <c r="H575" s="127"/>
      <c r="I575" s="127">
        <v>160000</v>
      </c>
      <c r="J575" s="127"/>
      <c r="K575" s="127"/>
      <c r="L575" s="127">
        <v>160000</v>
      </c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>
        <v>160000</v>
      </c>
      <c r="AB575" s="57"/>
      <c r="AC575" s="15">
        <v>2</v>
      </c>
      <c r="AD575" s="16">
        <v>80000</v>
      </c>
      <c r="AE575" s="15"/>
    </row>
    <row r="576" spans="1:31" hidden="1">
      <c r="A576" s="191"/>
      <c r="B576" s="194"/>
      <c r="C576" s="197"/>
      <c r="D576" s="200"/>
      <c r="E576" s="203"/>
      <c r="F576" s="76" t="s">
        <v>217</v>
      </c>
      <c r="G576" s="156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>
        <v>0</v>
      </c>
      <c r="AB576" s="57"/>
      <c r="AC576" s="15"/>
      <c r="AD576" s="16"/>
      <c r="AE576" s="15"/>
    </row>
    <row r="577" spans="1:31" hidden="1">
      <c r="A577" s="191"/>
      <c r="B577" s="194"/>
      <c r="C577" s="197"/>
      <c r="D577" s="200"/>
      <c r="E577" s="203"/>
      <c r="F577" s="76" t="s">
        <v>452</v>
      </c>
      <c r="G577" s="156"/>
      <c r="H577" s="127"/>
      <c r="I577" s="127">
        <v>50000</v>
      </c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>
        <v>50000</v>
      </c>
      <c r="AB577" s="57"/>
      <c r="AC577" s="15"/>
      <c r="AD577" s="16"/>
      <c r="AE577" s="15"/>
    </row>
    <row r="578" spans="1:31" hidden="1">
      <c r="A578" s="43"/>
      <c r="B578" s="150" t="s">
        <v>37</v>
      </c>
      <c r="C578" s="129"/>
      <c r="D578" s="130"/>
      <c r="E578" s="79"/>
      <c r="F578" s="73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7">
        <f>SUM(AA569:AA577)</f>
        <v>1747989</v>
      </c>
      <c r="AB578" s="28">
        <f>AA578/E569</f>
        <v>0.77775255603111726</v>
      </c>
      <c r="AC578" s="15"/>
      <c r="AD578" s="16"/>
      <c r="AE578" s="15"/>
    </row>
    <row r="579" spans="1:31" hidden="1">
      <c r="A579" s="190">
        <v>73</v>
      </c>
      <c r="B579" s="193" t="s">
        <v>520</v>
      </c>
      <c r="C579" s="196" t="s">
        <v>521</v>
      </c>
      <c r="D579" s="199" t="s">
        <v>522</v>
      </c>
      <c r="E579" s="297">
        <f>'[1]Raport selectie'!$AG$85</f>
        <v>2048701.31</v>
      </c>
      <c r="F579" s="159" t="s">
        <v>211</v>
      </c>
      <c r="G579" s="160"/>
      <c r="H579" s="161"/>
      <c r="I579" s="161"/>
      <c r="J579" s="161"/>
      <c r="K579" s="162"/>
      <c r="L579" s="162"/>
      <c r="M579" s="162">
        <v>29921</v>
      </c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  <c r="Z579" s="162"/>
      <c r="AA579" s="162">
        <v>29921</v>
      </c>
      <c r="AB579" s="57"/>
      <c r="AC579" s="15"/>
      <c r="AD579" s="16"/>
      <c r="AE579" s="15"/>
    </row>
    <row r="580" spans="1:31" hidden="1">
      <c r="A580" s="191"/>
      <c r="B580" s="194"/>
      <c r="C580" s="197"/>
      <c r="D580" s="197"/>
      <c r="E580" s="298"/>
      <c r="F580" s="159" t="s">
        <v>207</v>
      </c>
      <c r="G580" s="160"/>
      <c r="H580" s="161"/>
      <c r="I580" s="161"/>
      <c r="J580" s="161"/>
      <c r="K580" s="162"/>
      <c r="L580" s="162"/>
      <c r="M580" s="162"/>
      <c r="N580" s="162">
        <v>140000</v>
      </c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  <c r="AA580" s="162">
        <v>140000</v>
      </c>
      <c r="AB580" s="57"/>
      <c r="AC580" s="15"/>
      <c r="AD580" s="16"/>
      <c r="AE580" s="15"/>
    </row>
    <row r="581" spans="1:31" hidden="1">
      <c r="A581" s="191"/>
      <c r="B581" s="194"/>
      <c r="C581" s="197"/>
      <c r="D581" s="197"/>
      <c r="E581" s="298"/>
      <c r="F581" s="159" t="s">
        <v>214</v>
      </c>
      <c r="G581" s="160"/>
      <c r="H581" s="161"/>
      <c r="I581" s="161"/>
      <c r="J581" s="161"/>
      <c r="K581" s="162"/>
      <c r="L581" s="162"/>
      <c r="M581" s="162"/>
      <c r="N581" s="162">
        <v>45000</v>
      </c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  <c r="AA581" s="162">
        <v>45000</v>
      </c>
      <c r="AB581" s="57"/>
      <c r="AC581" s="15"/>
      <c r="AD581" s="16"/>
      <c r="AE581" s="15"/>
    </row>
    <row r="582" spans="1:31" hidden="1">
      <c r="A582" s="192"/>
      <c r="B582" s="195"/>
      <c r="C582" s="198"/>
      <c r="D582" s="198"/>
      <c r="E582" s="299"/>
      <c r="F582" s="159" t="s">
        <v>205</v>
      </c>
      <c r="G582" s="163"/>
      <c r="H582" s="162"/>
      <c r="I582" s="162"/>
      <c r="J582" s="162"/>
      <c r="K582" s="162"/>
      <c r="L582" s="162"/>
      <c r="M582" s="162"/>
      <c r="N582" s="162">
        <v>299282</v>
      </c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  <c r="AA582" s="162">
        <v>299282</v>
      </c>
      <c r="AB582" s="57"/>
      <c r="AC582" s="15"/>
      <c r="AD582" s="16"/>
      <c r="AE582" s="15"/>
    </row>
    <row r="583" spans="1:31" hidden="1">
      <c r="A583" s="50"/>
      <c r="B583" s="51"/>
      <c r="C583" s="52"/>
      <c r="D583" s="164"/>
      <c r="E583" s="165"/>
      <c r="F583" s="159" t="s">
        <v>206</v>
      </c>
      <c r="G583" s="163"/>
      <c r="H583" s="162"/>
      <c r="I583" s="162"/>
      <c r="J583" s="162"/>
      <c r="K583" s="162"/>
      <c r="L583" s="162"/>
      <c r="M583" s="162">
        <v>225000</v>
      </c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  <c r="AA583" s="162">
        <v>225000</v>
      </c>
      <c r="AB583" s="57"/>
      <c r="AC583" s="15"/>
      <c r="AD583" s="16"/>
      <c r="AE583" s="15"/>
    </row>
    <row r="584" spans="1:31" hidden="1">
      <c r="A584" s="50"/>
      <c r="B584" s="51"/>
      <c r="C584" s="52"/>
      <c r="D584" s="164"/>
      <c r="E584" s="165"/>
      <c r="F584" s="159" t="s">
        <v>215</v>
      </c>
      <c r="G584" s="163"/>
      <c r="H584" s="162"/>
      <c r="I584" s="162"/>
      <c r="J584" s="162"/>
      <c r="K584" s="162"/>
      <c r="L584" s="162"/>
      <c r="M584" s="162">
        <v>250000</v>
      </c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  <c r="AA584" s="162">
        <v>250000</v>
      </c>
      <c r="AB584" s="57"/>
      <c r="AC584" s="15"/>
      <c r="AD584" s="16"/>
      <c r="AE584" s="15"/>
    </row>
    <row r="585" spans="1:31" hidden="1">
      <c r="A585" s="50"/>
      <c r="B585" s="51"/>
      <c r="C585" s="52"/>
      <c r="D585" s="164"/>
      <c r="E585" s="165"/>
      <c r="F585" s="159" t="s">
        <v>208</v>
      </c>
      <c r="G585" s="163"/>
      <c r="H585" s="162"/>
      <c r="I585" s="162"/>
      <c r="J585" s="162"/>
      <c r="K585" s="162"/>
      <c r="L585" s="162"/>
      <c r="M585" s="162">
        <v>180000</v>
      </c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  <c r="Z585" s="162"/>
      <c r="AA585" s="162">
        <v>180000</v>
      </c>
      <c r="AB585" s="57"/>
      <c r="AC585" s="15"/>
      <c r="AD585" s="16"/>
      <c r="AE585" s="15"/>
    </row>
    <row r="586" spans="1:31" hidden="1">
      <c r="A586" s="50"/>
      <c r="B586" s="51"/>
      <c r="C586" s="52"/>
      <c r="D586" s="164"/>
      <c r="E586" s="165"/>
      <c r="F586" s="159" t="s">
        <v>217</v>
      </c>
      <c r="G586" s="163"/>
      <c r="H586" s="162"/>
      <c r="I586" s="162"/>
      <c r="J586" s="162"/>
      <c r="K586" s="162"/>
      <c r="L586" s="162"/>
      <c r="M586" s="162"/>
      <c r="N586" s="162">
        <v>72850</v>
      </c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  <c r="Z586" s="162"/>
      <c r="AA586" s="162">
        <v>72850</v>
      </c>
      <c r="AB586" s="57"/>
      <c r="AC586" s="15"/>
      <c r="AD586" s="16"/>
      <c r="AE586" s="15"/>
    </row>
    <row r="587" spans="1:31" hidden="1">
      <c r="A587" s="50"/>
      <c r="B587" s="51"/>
      <c r="C587" s="52"/>
      <c r="D587" s="164"/>
      <c r="E587" s="165"/>
      <c r="F587" s="159"/>
      <c r="G587" s="163"/>
      <c r="H587" s="162"/>
      <c r="I587" s="162"/>
      <c r="J587" s="162"/>
      <c r="K587" s="162"/>
      <c r="L587" s="162"/>
      <c r="M587" s="162"/>
      <c r="N587" s="162">
        <v>180000</v>
      </c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62"/>
      <c r="Z587" s="162"/>
      <c r="AA587" s="162">
        <v>180000</v>
      </c>
      <c r="AB587" s="57"/>
      <c r="AC587" s="15"/>
      <c r="AD587" s="16"/>
      <c r="AE587" s="15"/>
    </row>
    <row r="588" spans="1:31" hidden="1">
      <c r="A588" s="50"/>
      <c r="B588" s="51"/>
      <c r="C588" s="52"/>
      <c r="D588" s="164"/>
      <c r="E588" s="165"/>
      <c r="F588" s="159"/>
      <c r="G588" s="163"/>
      <c r="H588" s="162"/>
      <c r="I588" s="162"/>
      <c r="J588" s="162"/>
      <c r="K588" s="162"/>
      <c r="L588" s="162"/>
      <c r="M588" s="162"/>
      <c r="N588" s="162">
        <v>223890</v>
      </c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  <c r="Z588" s="162"/>
      <c r="AA588" s="162">
        <v>223890</v>
      </c>
      <c r="AB588" s="57"/>
      <c r="AC588" s="15"/>
      <c r="AD588" s="16"/>
      <c r="AE588" s="15"/>
    </row>
    <row r="589" spans="1:31" hidden="1">
      <c r="A589" s="21"/>
      <c r="B589" s="35" t="s">
        <v>37</v>
      </c>
      <c r="C589" s="22"/>
      <c r="D589" s="23"/>
      <c r="E589" s="24"/>
      <c r="F589" s="73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7">
        <f>SUM(AA579:AA588)</f>
        <v>1645943</v>
      </c>
      <c r="AB589" s="28">
        <f>AA589/E579</f>
        <v>0.80340798923001611</v>
      </c>
      <c r="AC589" s="15"/>
      <c r="AD589" s="16"/>
      <c r="AE589" s="15"/>
    </row>
    <row r="590" spans="1:31" hidden="1">
      <c r="A590" s="302">
        <v>74</v>
      </c>
      <c r="B590" s="305" t="s">
        <v>523</v>
      </c>
      <c r="C590" s="306" t="s">
        <v>524</v>
      </c>
      <c r="D590" s="287" t="s">
        <v>525</v>
      </c>
      <c r="E590" s="202">
        <f>'[1]Raport selectie'!$AG$86</f>
        <v>1801134.31</v>
      </c>
      <c r="F590" s="151" t="s">
        <v>211</v>
      </c>
      <c r="G590" s="75"/>
      <c r="H590" s="75"/>
      <c r="I590" s="75"/>
      <c r="J590" s="75"/>
      <c r="K590" s="75">
        <v>24088</v>
      </c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  <c r="AA590" s="152">
        <v>24088</v>
      </c>
      <c r="AB590" s="57"/>
      <c r="AC590" s="15"/>
      <c r="AD590" s="16"/>
      <c r="AE590" s="15" t="s">
        <v>526</v>
      </c>
    </row>
    <row r="591" spans="1:31" hidden="1">
      <c r="A591" s="303"/>
      <c r="B591" s="305"/>
      <c r="C591" s="307"/>
      <c r="D591" s="286"/>
      <c r="E591" s="203"/>
      <c r="F591" s="151" t="s">
        <v>527</v>
      </c>
      <c r="G591" s="75"/>
      <c r="H591" s="75"/>
      <c r="I591" s="75"/>
      <c r="J591" s="75"/>
      <c r="K591" s="75">
        <v>48177</v>
      </c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  <c r="AA591" s="152">
        <v>48177</v>
      </c>
      <c r="AB591" s="57"/>
      <c r="AC591" s="15"/>
      <c r="AD591" s="16"/>
      <c r="AE591" s="15" t="s">
        <v>528</v>
      </c>
    </row>
    <row r="592" spans="1:31" hidden="1">
      <c r="A592" s="303"/>
      <c r="B592" s="305"/>
      <c r="C592" s="307"/>
      <c r="D592" s="286"/>
      <c r="E592" s="203"/>
      <c r="F592" s="151" t="s">
        <v>105</v>
      </c>
      <c r="G592" s="75"/>
      <c r="H592" s="75"/>
      <c r="I592" s="75"/>
      <c r="J592" s="75"/>
      <c r="K592" s="75">
        <v>80294</v>
      </c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  <c r="AA592" s="152">
        <v>80294</v>
      </c>
      <c r="AB592" s="57"/>
      <c r="AC592" s="15"/>
      <c r="AD592" s="16"/>
      <c r="AE592" s="15" t="s">
        <v>529</v>
      </c>
    </row>
    <row r="593" spans="1:31" hidden="1">
      <c r="A593" s="303"/>
      <c r="B593" s="305"/>
      <c r="C593" s="307"/>
      <c r="D593" s="286"/>
      <c r="E593" s="203"/>
      <c r="F593" s="151" t="s">
        <v>279</v>
      </c>
      <c r="G593" s="75"/>
      <c r="H593" s="75"/>
      <c r="I593" s="75"/>
      <c r="J593" s="75"/>
      <c r="K593" s="75"/>
      <c r="L593" s="75"/>
      <c r="M593" s="75"/>
      <c r="N593" s="75">
        <v>851119</v>
      </c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  <c r="AA593" s="152">
        <v>851119</v>
      </c>
      <c r="AB593" s="57"/>
      <c r="AC593" s="15"/>
      <c r="AD593" s="16"/>
      <c r="AE593" s="15"/>
    </row>
    <row r="594" spans="1:31" hidden="1">
      <c r="A594" s="303"/>
      <c r="B594" s="305"/>
      <c r="C594" s="307"/>
      <c r="D594" s="286"/>
      <c r="E594" s="203"/>
      <c r="F594" s="151" t="s">
        <v>530</v>
      </c>
      <c r="G594" s="75"/>
      <c r="H594" s="75"/>
      <c r="I594" s="75"/>
      <c r="J594" s="75"/>
      <c r="K594" s="75"/>
      <c r="L594" s="75"/>
      <c r="M594" s="75"/>
      <c r="N594" s="75">
        <v>64235</v>
      </c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  <c r="AA594" s="152">
        <v>64235</v>
      </c>
      <c r="AB594" s="57"/>
      <c r="AC594" s="15"/>
      <c r="AD594" s="16"/>
      <c r="AE594" s="15"/>
    </row>
    <row r="595" spans="1:31" hidden="1">
      <c r="A595" s="303"/>
      <c r="B595" s="305"/>
      <c r="C595" s="307"/>
      <c r="D595" s="286"/>
      <c r="E595" s="203"/>
      <c r="F595" s="151" t="s">
        <v>531</v>
      </c>
      <c r="G595" s="75"/>
      <c r="H595" s="75"/>
      <c r="I595" s="75"/>
      <c r="J595" s="75"/>
      <c r="K595" s="75"/>
      <c r="L595" s="75"/>
      <c r="M595" s="75"/>
      <c r="N595" s="75">
        <v>32118</v>
      </c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  <c r="AA595" s="152">
        <v>32118</v>
      </c>
      <c r="AB595" s="57"/>
      <c r="AC595" s="15"/>
      <c r="AD595" s="16"/>
      <c r="AE595" s="15"/>
    </row>
    <row r="596" spans="1:31" hidden="1">
      <c r="A596" s="304"/>
      <c r="B596" s="305"/>
      <c r="C596" s="308"/>
      <c r="D596" s="286"/>
      <c r="E596" s="204"/>
      <c r="F596" s="151" t="s">
        <v>532</v>
      </c>
      <c r="G596" s="75"/>
      <c r="H596" s="75"/>
      <c r="I596" s="75"/>
      <c r="J596" s="75"/>
      <c r="K596" s="75"/>
      <c r="L596" s="75"/>
      <c r="M596" s="75"/>
      <c r="N596" s="75">
        <v>340904</v>
      </c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  <c r="AA596" s="152">
        <v>340904</v>
      </c>
      <c r="AB596" s="57"/>
      <c r="AC596" s="15"/>
      <c r="AD596" s="16"/>
      <c r="AE596" s="15"/>
    </row>
    <row r="597" spans="1:31" hidden="1">
      <c r="A597" s="59"/>
      <c r="B597" s="60" t="s">
        <v>37</v>
      </c>
      <c r="C597" s="61"/>
      <c r="D597" s="123"/>
      <c r="E597" s="81"/>
      <c r="F597" s="73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7">
        <f>SUM(AA590:AA596)</f>
        <v>1440935</v>
      </c>
      <c r="AB597" s="28">
        <f>AA597/E590</f>
        <v>0.80001529702690521</v>
      </c>
      <c r="AC597" s="15"/>
      <c r="AD597" s="16"/>
      <c r="AE597" s="15"/>
    </row>
    <row r="598" spans="1:31" hidden="1">
      <c r="A598" s="309">
        <v>75</v>
      </c>
      <c r="B598" s="233" t="s">
        <v>533</v>
      </c>
      <c r="C598" s="222" t="s">
        <v>524</v>
      </c>
      <c r="D598" s="225" t="s">
        <v>534</v>
      </c>
      <c r="E598" s="228">
        <f>'[1]Raport selectie'!$AG$87</f>
        <v>1446893.31</v>
      </c>
      <c r="F598" s="76" t="s">
        <v>430</v>
      </c>
      <c r="G598" s="126"/>
      <c r="H598" s="127"/>
      <c r="I598" s="127"/>
      <c r="J598" s="127"/>
      <c r="K598" s="127"/>
      <c r="L598" s="127"/>
      <c r="M598" s="80">
        <v>72927.33</v>
      </c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>
        <f>N598+M598+L598+K598+J598+I598+H598+G598</f>
        <v>72927.33</v>
      </c>
      <c r="AB598" s="166"/>
      <c r="AC598" s="15"/>
      <c r="AD598" s="16"/>
      <c r="AE598" s="15"/>
    </row>
    <row r="599" spans="1:31" hidden="1">
      <c r="A599" s="200"/>
      <c r="B599" s="234"/>
      <c r="C599" s="223"/>
      <c r="D599" s="223"/>
      <c r="E599" s="229"/>
      <c r="F599" s="76" t="s">
        <v>419</v>
      </c>
      <c r="G599" s="126"/>
      <c r="H599" s="127"/>
      <c r="I599" s="127"/>
      <c r="J599" s="127"/>
      <c r="K599" s="127"/>
      <c r="L599" s="127"/>
      <c r="M599" s="127">
        <v>31254.29</v>
      </c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>
        <f t="shared" ref="AA599:AA602" si="17">N599+M599+L599+K599+J599+I599+H599+G599</f>
        <v>31254.29</v>
      </c>
      <c r="AB599" s="166"/>
      <c r="AC599" s="15"/>
      <c r="AD599" s="16"/>
      <c r="AE599" s="15"/>
    </row>
    <row r="600" spans="1:31" hidden="1">
      <c r="A600" s="200"/>
      <c r="B600" s="234"/>
      <c r="C600" s="223"/>
      <c r="D600" s="223"/>
      <c r="E600" s="229"/>
      <c r="F600" s="76" t="s">
        <v>207</v>
      </c>
      <c r="G600" s="126"/>
      <c r="H600" s="127"/>
      <c r="I600" s="127"/>
      <c r="J600" s="127"/>
      <c r="K600" s="127"/>
      <c r="L600" s="127"/>
      <c r="M600" s="127">
        <v>350000</v>
      </c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>
        <f t="shared" si="17"/>
        <v>350000</v>
      </c>
      <c r="AB600" s="166"/>
      <c r="AC600" s="15"/>
      <c r="AD600" s="16"/>
      <c r="AE600" s="15"/>
    </row>
    <row r="601" spans="1:31" hidden="1">
      <c r="A601" s="200"/>
      <c r="B601" s="234"/>
      <c r="C601" s="223"/>
      <c r="D601" s="223"/>
      <c r="E601" s="229"/>
      <c r="F601" s="167" t="s">
        <v>214</v>
      </c>
      <c r="G601" s="126"/>
      <c r="H601" s="127"/>
      <c r="I601" s="127"/>
      <c r="J601" s="127"/>
      <c r="K601" s="127">
        <v>420000</v>
      </c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>
        <f t="shared" si="17"/>
        <v>420000</v>
      </c>
      <c r="AB601" s="166"/>
      <c r="AC601" s="15">
        <v>2</v>
      </c>
      <c r="AD601" s="16">
        <v>140000</v>
      </c>
      <c r="AE601" s="15"/>
    </row>
    <row r="602" spans="1:31" hidden="1">
      <c r="A602" s="201"/>
      <c r="B602" s="235"/>
      <c r="C602" s="224"/>
      <c r="D602" s="224"/>
      <c r="E602" s="230"/>
      <c r="F602" s="167" t="s">
        <v>535</v>
      </c>
      <c r="G602" s="126"/>
      <c r="H602" s="127"/>
      <c r="I602" s="127"/>
      <c r="J602" s="127"/>
      <c r="K602" s="127"/>
      <c r="L602" s="127">
        <v>399076.75</v>
      </c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>
        <f t="shared" si="17"/>
        <v>399076.75</v>
      </c>
      <c r="AB602" s="166"/>
      <c r="AC602" s="15"/>
      <c r="AD602" s="16"/>
      <c r="AE602" s="15"/>
    </row>
    <row r="603" spans="1:31" hidden="1">
      <c r="A603" s="68"/>
      <c r="B603" s="69" t="s">
        <v>37</v>
      </c>
      <c r="C603" s="70"/>
      <c r="D603" s="71"/>
      <c r="E603" s="72"/>
      <c r="F603" s="73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7">
        <f>SUM(AA598:AA602)</f>
        <v>1273258.3700000001</v>
      </c>
      <c r="AB603" s="28">
        <f>AA603/E598</f>
        <v>0.87999464867247201</v>
      </c>
      <c r="AC603" s="15"/>
      <c r="AD603" s="16"/>
      <c r="AE603" s="15"/>
    </row>
    <row r="604" spans="1:31" hidden="1">
      <c r="A604" s="190">
        <v>76</v>
      </c>
      <c r="B604" s="193" t="s">
        <v>536</v>
      </c>
      <c r="C604" s="18"/>
      <c r="D604" s="199" t="s">
        <v>537</v>
      </c>
      <c r="E604" s="276">
        <f>'[1]Raport selectie'!$AG$88</f>
        <v>2000571.79</v>
      </c>
      <c r="F604" s="10" t="s">
        <v>538</v>
      </c>
      <c r="G604" s="75"/>
      <c r="H604" s="75"/>
      <c r="I604" s="75">
        <v>310432.87</v>
      </c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  <c r="AA604" s="101">
        <f>N604+M604+L604+K604+J604+I604+H604+G604</f>
        <v>310432.87</v>
      </c>
      <c r="AB604" s="57"/>
      <c r="AC604" s="15">
        <v>6</v>
      </c>
      <c r="AD604" s="16">
        <v>258000</v>
      </c>
      <c r="AE604" s="15" t="s">
        <v>539</v>
      </c>
    </row>
    <row r="605" spans="1:31" hidden="1">
      <c r="A605" s="191"/>
      <c r="B605" s="194"/>
      <c r="C605" s="97"/>
      <c r="D605" s="197"/>
      <c r="E605" s="300"/>
      <c r="F605" s="10" t="s">
        <v>52</v>
      </c>
      <c r="G605" s="75"/>
      <c r="H605" s="75"/>
      <c r="I605" s="75">
        <v>277133.25</v>
      </c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  <c r="AA605" s="101">
        <f t="shared" ref="AA605:AA611" si="18">N605+M605+L605+K605+J605+I605+H605+G605</f>
        <v>277133.25</v>
      </c>
      <c r="AB605" s="57"/>
      <c r="AC605" s="15">
        <v>3</v>
      </c>
      <c r="AD605" s="16">
        <v>277077</v>
      </c>
      <c r="AE605" s="15"/>
    </row>
    <row r="606" spans="1:31" hidden="1">
      <c r="A606" s="191"/>
      <c r="B606" s="194"/>
      <c r="C606" s="97"/>
      <c r="D606" s="197"/>
      <c r="E606" s="300"/>
      <c r="F606" s="10" t="s">
        <v>151</v>
      </c>
      <c r="G606" s="75"/>
      <c r="H606" s="75"/>
      <c r="I606" s="75">
        <v>181719.21</v>
      </c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  <c r="AA606" s="101">
        <f t="shared" si="18"/>
        <v>181719.21</v>
      </c>
      <c r="AB606" s="57"/>
      <c r="AC606" s="15"/>
      <c r="AD606" s="16"/>
      <c r="AE606" s="15"/>
    </row>
    <row r="607" spans="1:31" hidden="1">
      <c r="A607" s="191"/>
      <c r="B607" s="194"/>
      <c r="C607" s="97"/>
      <c r="D607" s="197"/>
      <c r="E607" s="300"/>
      <c r="F607" s="10" t="s">
        <v>127</v>
      </c>
      <c r="G607" s="75"/>
      <c r="H607" s="75"/>
      <c r="I607" s="75">
        <v>31449.32</v>
      </c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  <c r="AA607" s="101">
        <f t="shared" si="18"/>
        <v>31449.32</v>
      </c>
      <c r="AB607" s="57"/>
      <c r="AC607" s="15"/>
      <c r="AD607" s="16"/>
      <c r="AE607" s="15"/>
    </row>
    <row r="608" spans="1:31" hidden="1">
      <c r="A608" s="191"/>
      <c r="B608" s="194"/>
      <c r="C608" s="97" t="s">
        <v>524</v>
      </c>
      <c r="D608" s="197"/>
      <c r="E608" s="300"/>
      <c r="F608" s="10" t="s">
        <v>54</v>
      </c>
      <c r="G608" s="75"/>
      <c r="H608" s="75"/>
      <c r="I608" s="75"/>
      <c r="J608" s="75">
        <v>212023.77</v>
      </c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  <c r="AA608" s="101">
        <f t="shared" si="18"/>
        <v>212023.77</v>
      </c>
      <c r="AB608" s="57"/>
      <c r="AC608" s="15"/>
      <c r="AD608" s="16"/>
      <c r="AE608" s="15"/>
    </row>
    <row r="609" spans="1:31" hidden="1">
      <c r="A609" s="191"/>
      <c r="B609" s="194"/>
      <c r="C609" s="97"/>
      <c r="D609" s="197"/>
      <c r="E609" s="300"/>
      <c r="F609" s="10" t="s">
        <v>258</v>
      </c>
      <c r="G609" s="75"/>
      <c r="H609" s="75"/>
      <c r="I609" s="75"/>
      <c r="J609" s="75"/>
      <c r="K609" s="75">
        <v>204462.22</v>
      </c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  <c r="AA609" s="101">
        <f t="shared" si="18"/>
        <v>204462.22</v>
      </c>
      <c r="AB609" s="57"/>
      <c r="AC609" s="15"/>
      <c r="AD609" s="16"/>
      <c r="AE609" s="15" t="s">
        <v>540</v>
      </c>
    </row>
    <row r="610" spans="1:31" hidden="1">
      <c r="A610" s="191"/>
      <c r="B610" s="194"/>
      <c r="C610" s="97"/>
      <c r="D610" s="197"/>
      <c r="E610" s="300"/>
      <c r="F610" s="10" t="s">
        <v>53</v>
      </c>
      <c r="G610" s="75"/>
      <c r="H610" s="75"/>
      <c r="I610" s="75"/>
      <c r="J610" s="75"/>
      <c r="K610" s="75">
        <v>265036.46999999997</v>
      </c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  <c r="AA610" s="101">
        <f t="shared" si="18"/>
        <v>265036.46999999997</v>
      </c>
      <c r="AB610" s="57"/>
      <c r="AC610" s="15"/>
      <c r="AD610" s="16"/>
      <c r="AE610" s="15"/>
    </row>
    <row r="611" spans="1:31" hidden="1">
      <c r="A611" s="192"/>
      <c r="B611" s="195"/>
      <c r="C611" s="100"/>
      <c r="D611" s="198"/>
      <c r="E611" s="301"/>
      <c r="F611" s="10" t="s">
        <v>541</v>
      </c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  <c r="AA611" s="101">
        <f t="shared" si="18"/>
        <v>0</v>
      </c>
      <c r="AB611" s="57"/>
      <c r="AC611" s="15"/>
      <c r="AD611" s="16"/>
      <c r="AE611" s="15"/>
    </row>
    <row r="612" spans="1:31" hidden="1">
      <c r="A612" s="68"/>
      <c r="B612" s="69" t="s">
        <v>37</v>
      </c>
      <c r="C612" s="70"/>
      <c r="D612" s="71"/>
      <c r="E612" s="72"/>
      <c r="F612" s="73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7">
        <f>SUM(AA604:AA611)</f>
        <v>1482257.1099999999</v>
      </c>
      <c r="AB612" s="28">
        <f>AA612/E604</f>
        <v>0.74091673061130181</v>
      </c>
      <c r="AC612" s="15"/>
      <c r="AD612" s="16"/>
      <c r="AE612" s="15"/>
    </row>
    <row r="613" spans="1:31" hidden="1">
      <c r="A613" s="190">
        <v>77</v>
      </c>
      <c r="B613" s="193" t="s">
        <v>542</v>
      </c>
      <c r="C613" s="196" t="s">
        <v>543</v>
      </c>
      <c r="D613" s="199" t="s">
        <v>544</v>
      </c>
      <c r="E613" s="202">
        <f>'[1]Raport selectie'!$AG$89</f>
        <v>3009155.18</v>
      </c>
      <c r="F613" s="76" t="s">
        <v>545</v>
      </c>
      <c r="G613" s="156"/>
      <c r="H613" s="127">
        <v>258315.2</v>
      </c>
      <c r="I613" s="80"/>
      <c r="J613" s="80"/>
      <c r="K613" s="80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>
        <v>258315.2</v>
      </c>
      <c r="AB613" s="57"/>
      <c r="AC613" s="15"/>
      <c r="AD613" s="16"/>
      <c r="AE613" s="15"/>
    </row>
    <row r="614" spans="1:31" hidden="1">
      <c r="A614" s="191"/>
      <c r="B614" s="194"/>
      <c r="C614" s="197"/>
      <c r="D614" s="215"/>
      <c r="E614" s="203"/>
      <c r="F614" s="76" t="s">
        <v>546</v>
      </c>
      <c r="G614" s="156"/>
      <c r="H614" s="127"/>
      <c r="I614" s="127">
        <v>258315.2</v>
      </c>
      <c r="J614" s="80"/>
      <c r="K614" s="80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>
        <v>258315.2</v>
      </c>
      <c r="AB614" s="57"/>
      <c r="AC614" s="15"/>
      <c r="AD614" s="16"/>
      <c r="AE614" s="15"/>
    </row>
    <row r="615" spans="1:31" hidden="1">
      <c r="A615" s="191"/>
      <c r="B615" s="194"/>
      <c r="C615" s="197"/>
      <c r="D615" s="215"/>
      <c r="E615" s="203"/>
      <c r="F615" s="76" t="s">
        <v>547</v>
      </c>
      <c r="G615" s="156"/>
      <c r="H615" s="127"/>
      <c r="I615" s="127"/>
      <c r="J615" s="127">
        <v>1033375.02</v>
      </c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>
        <v>1033375.02</v>
      </c>
      <c r="AB615" s="57"/>
      <c r="AC615" s="15"/>
      <c r="AD615" s="16"/>
      <c r="AE615" s="15"/>
    </row>
    <row r="616" spans="1:31" hidden="1">
      <c r="A616" s="191"/>
      <c r="B616" s="194"/>
      <c r="C616" s="197"/>
      <c r="D616" s="215"/>
      <c r="E616" s="203"/>
      <c r="F616" s="76" t="s">
        <v>548</v>
      </c>
      <c r="G616" s="156"/>
      <c r="H616" s="127"/>
      <c r="I616" s="127"/>
      <c r="J616" s="127">
        <v>387450.47</v>
      </c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>
        <v>387450.47</v>
      </c>
      <c r="AB616" s="57"/>
      <c r="AC616" s="15"/>
      <c r="AD616" s="16"/>
      <c r="AE616" s="15"/>
    </row>
    <row r="617" spans="1:31" hidden="1">
      <c r="A617" s="191"/>
      <c r="B617" s="194"/>
      <c r="C617" s="197"/>
      <c r="D617" s="215"/>
      <c r="E617" s="203"/>
      <c r="F617" s="76" t="s">
        <v>549</v>
      </c>
      <c r="G617" s="156"/>
      <c r="H617" s="127"/>
      <c r="I617" s="127"/>
      <c r="J617" s="127">
        <v>66866.69</v>
      </c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>
        <v>66866.69</v>
      </c>
      <c r="AB617" s="57"/>
      <c r="AC617" s="15"/>
      <c r="AD617" s="16"/>
      <c r="AE617" s="15"/>
    </row>
    <row r="618" spans="1:31" hidden="1">
      <c r="A618" s="191"/>
      <c r="B618" s="194"/>
      <c r="C618" s="197"/>
      <c r="D618" s="215"/>
      <c r="E618" s="203"/>
      <c r="F618" s="76" t="s">
        <v>550</v>
      </c>
      <c r="G618" s="156"/>
      <c r="H618" s="127"/>
      <c r="I618" s="127"/>
      <c r="J618" s="127">
        <v>258315.2</v>
      </c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>
        <v>258315.2</v>
      </c>
      <c r="AB618" s="57"/>
      <c r="AC618" s="15"/>
      <c r="AD618" s="16"/>
      <c r="AE618" s="15"/>
    </row>
    <row r="619" spans="1:31" hidden="1">
      <c r="A619" s="191"/>
      <c r="B619" s="194"/>
      <c r="C619" s="197"/>
      <c r="D619" s="215"/>
      <c r="E619" s="203"/>
      <c r="F619" s="76" t="s">
        <v>551</v>
      </c>
      <c r="G619" s="156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  <c r="AB619" s="57"/>
      <c r="AC619" s="15"/>
      <c r="AD619" s="16"/>
      <c r="AE619" s="15"/>
    </row>
    <row r="620" spans="1:31" hidden="1">
      <c r="A620" s="192"/>
      <c r="B620" s="195"/>
      <c r="C620" s="198"/>
      <c r="D620" s="257"/>
      <c r="E620" s="204"/>
      <c r="F620" s="76" t="s">
        <v>552</v>
      </c>
      <c r="G620" s="156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  <c r="AB620" s="57"/>
      <c r="AC620" s="15"/>
      <c r="AD620" s="16"/>
      <c r="AE620" s="15"/>
    </row>
    <row r="621" spans="1:31" hidden="1">
      <c r="A621" s="68"/>
      <c r="B621" s="69" t="s">
        <v>37</v>
      </c>
      <c r="C621" s="70"/>
      <c r="D621" s="71"/>
      <c r="E621" s="72"/>
      <c r="F621" s="73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7">
        <f>SUM(AA613:AA620)</f>
        <v>2262637.7799999998</v>
      </c>
      <c r="AB621" s="28">
        <f>AA621/E613</f>
        <v>0.75191794528855094</v>
      </c>
      <c r="AC621" s="15"/>
      <c r="AD621" s="16"/>
      <c r="AE621" s="15"/>
    </row>
    <row r="622" spans="1:31" hidden="1">
      <c r="A622" s="190">
        <v>78</v>
      </c>
      <c r="B622" s="193" t="s">
        <v>553</v>
      </c>
      <c r="C622" s="196" t="s">
        <v>524</v>
      </c>
      <c r="D622" s="199" t="s">
        <v>554</v>
      </c>
      <c r="E622" s="202">
        <f>'[1]Raport selectie'!$AG$90</f>
        <v>2098026.31</v>
      </c>
      <c r="F622" s="76" t="s">
        <v>211</v>
      </c>
      <c r="G622" s="156"/>
      <c r="H622" s="80"/>
      <c r="I622" s="158"/>
      <c r="J622" s="127">
        <v>360220.93</v>
      </c>
      <c r="K622" s="80"/>
      <c r="L622" s="80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>
        <v>360220.93</v>
      </c>
      <c r="AB622" s="57"/>
      <c r="AC622" s="15">
        <v>2</v>
      </c>
      <c r="AD622" s="16">
        <v>210646</v>
      </c>
      <c r="AE622" s="15"/>
    </row>
    <row r="623" spans="1:31" hidden="1">
      <c r="A623" s="191"/>
      <c r="B623" s="194"/>
      <c r="C623" s="197"/>
      <c r="D623" s="215"/>
      <c r="E623" s="203"/>
      <c r="F623" s="76" t="s">
        <v>207</v>
      </c>
      <c r="G623" s="156"/>
      <c r="H623" s="127">
        <v>200000</v>
      </c>
      <c r="I623" s="127"/>
      <c r="J623" s="127"/>
      <c r="K623" s="127"/>
      <c r="L623" s="80">
        <v>160000</v>
      </c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>
        <v>200000</v>
      </c>
      <c r="AB623" s="57"/>
      <c r="AC623" s="15">
        <v>1</v>
      </c>
      <c r="AD623" s="16">
        <v>40000</v>
      </c>
      <c r="AE623" s="15" t="s">
        <v>555</v>
      </c>
    </row>
    <row r="624" spans="1:31" hidden="1">
      <c r="A624" s="191"/>
      <c r="B624" s="194"/>
      <c r="C624" s="197"/>
      <c r="D624" s="215"/>
      <c r="E624" s="203"/>
      <c r="F624" s="76" t="s">
        <v>214</v>
      </c>
      <c r="G624" s="156"/>
      <c r="H624" s="127">
        <v>290550.08</v>
      </c>
      <c r="I624" s="127"/>
      <c r="J624" s="127"/>
      <c r="K624" s="127"/>
      <c r="L624" s="127">
        <v>290550.08</v>
      </c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>
        <v>290550.08</v>
      </c>
      <c r="AB624" s="57"/>
      <c r="AC624" s="15"/>
      <c r="AD624" s="16"/>
      <c r="AE624" s="15" t="s">
        <v>555</v>
      </c>
    </row>
    <row r="625" spans="1:31" hidden="1">
      <c r="A625" s="191"/>
      <c r="B625" s="194"/>
      <c r="C625" s="197"/>
      <c r="D625" s="215"/>
      <c r="E625" s="203"/>
      <c r="F625" s="76" t="s">
        <v>205</v>
      </c>
      <c r="G625" s="156"/>
      <c r="H625" s="127"/>
      <c r="I625" s="127"/>
      <c r="J625" s="127"/>
      <c r="K625" s="127">
        <v>46000</v>
      </c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>
        <v>46000</v>
      </c>
      <c r="AB625" s="57"/>
      <c r="AC625" s="15"/>
      <c r="AD625" s="16"/>
      <c r="AE625" s="15"/>
    </row>
    <row r="626" spans="1:31" hidden="1">
      <c r="A626" s="191"/>
      <c r="B626" s="194"/>
      <c r="C626" s="197"/>
      <c r="D626" s="215"/>
      <c r="E626" s="203"/>
      <c r="F626" s="76" t="s">
        <v>206</v>
      </c>
      <c r="G626" s="156"/>
      <c r="H626" s="127"/>
      <c r="I626" s="127"/>
      <c r="J626" s="127"/>
      <c r="K626" s="127"/>
      <c r="L626" s="127">
        <v>345550.08000000002</v>
      </c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>
        <v>345550.08000000002</v>
      </c>
      <c r="AB626" s="57"/>
      <c r="AC626" s="15"/>
      <c r="AD626" s="16"/>
      <c r="AE626" s="15"/>
    </row>
    <row r="627" spans="1:31" hidden="1">
      <c r="A627" s="192"/>
      <c r="B627" s="195"/>
      <c r="C627" s="198"/>
      <c r="D627" s="257"/>
      <c r="E627" s="204"/>
      <c r="F627" s="76" t="s">
        <v>215</v>
      </c>
      <c r="G627" s="156"/>
      <c r="H627" s="127"/>
      <c r="I627" s="127"/>
      <c r="J627" s="127"/>
      <c r="K627" s="127"/>
      <c r="L627" s="127">
        <v>436100.16</v>
      </c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>
        <v>436100.16</v>
      </c>
      <c r="AB627" s="57"/>
      <c r="AC627" s="15"/>
      <c r="AD627" s="16"/>
      <c r="AE627" s="15"/>
    </row>
    <row r="628" spans="1:31" hidden="1">
      <c r="A628" s="68"/>
      <c r="B628" s="69" t="s">
        <v>37</v>
      </c>
      <c r="C628" s="70"/>
      <c r="D628" s="71"/>
      <c r="E628" s="72"/>
      <c r="F628" s="73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7">
        <f>SUM(AA622:AA627)</f>
        <v>1678421.25</v>
      </c>
      <c r="AB628" s="28">
        <f>AA628/E622</f>
        <v>0.80000009628096602</v>
      </c>
      <c r="AC628" s="15"/>
      <c r="AD628" s="16"/>
      <c r="AE628" s="15"/>
    </row>
    <row r="629" spans="1:31" hidden="1">
      <c r="A629" s="190">
        <v>79</v>
      </c>
      <c r="B629" s="193" t="s">
        <v>556</v>
      </c>
      <c r="C629" s="18"/>
      <c r="D629" s="199" t="s">
        <v>557</v>
      </c>
      <c r="E629" s="279">
        <f>'[1]Raport selectie'!$AG$91</f>
        <v>2035485.31</v>
      </c>
      <c r="F629" s="10" t="s">
        <v>123</v>
      </c>
      <c r="G629" s="75"/>
      <c r="H629" s="75"/>
      <c r="I629" s="75">
        <v>625626</v>
      </c>
      <c r="J629" s="75"/>
      <c r="K629" s="75"/>
      <c r="L629" s="75"/>
      <c r="M629" s="75"/>
      <c r="N629" s="75">
        <v>61868</v>
      </c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  <c r="AA629" s="101">
        <v>625626</v>
      </c>
      <c r="AB629" s="57"/>
      <c r="AC629" s="15">
        <v>3</v>
      </c>
      <c r="AD629" s="16">
        <v>563757</v>
      </c>
      <c r="AE629" s="15"/>
    </row>
    <row r="630" spans="1:31" hidden="1">
      <c r="A630" s="191"/>
      <c r="B630" s="194"/>
      <c r="C630" s="97"/>
      <c r="D630" s="215"/>
      <c r="E630" s="280"/>
      <c r="F630" s="10" t="s">
        <v>558</v>
      </c>
      <c r="G630" s="75"/>
      <c r="H630" s="75"/>
      <c r="I630" s="75">
        <v>105065</v>
      </c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  <c r="AA630" s="101">
        <v>105065</v>
      </c>
      <c r="AB630" s="57"/>
      <c r="AC630" s="15"/>
      <c r="AD630" s="16"/>
      <c r="AE630" s="15"/>
    </row>
    <row r="631" spans="1:31" hidden="1">
      <c r="A631" s="191"/>
      <c r="B631" s="194"/>
      <c r="C631" s="97"/>
      <c r="D631" s="215"/>
      <c r="E631" s="280"/>
      <c r="F631" s="10" t="s">
        <v>559</v>
      </c>
      <c r="G631" s="75"/>
      <c r="H631" s="75"/>
      <c r="I631" s="75">
        <v>200000</v>
      </c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  <c r="AA631" s="101">
        <v>200000</v>
      </c>
      <c r="AB631" s="57"/>
      <c r="AC631" s="15"/>
      <c r="AD631" s="16"/>
      <c r="AE631" s="15"/>
    </row>
    <row r="632" spans="1:31" hidden="1">
      <c r="A632" s="191"/>
      <c r="B632" s="194"/>
      <c r="C632" s="97" t="s">
        <v>524</v>
      </c>
      <c r="D632" s="215"/>
      <c r="E632" s="280"/>
      <c r="F632" s="10" t="s">
        <v>560</v>
      </c>
      <c r="G632" s="75"/>
      <c r="H632" s="75"/>
      <c r="I632" s="75"/>
      <c r="J632" s="75"/>
      <c r="K632" s="75"/>
      <c r="L632" s="75">
        <v>140000</v>
      </c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  <c r="AA632" s="101">
        <v>140000</v>
      </c>
      <c r="AB632" s="57" t="s">
        <v>30</v>
      </c>
      <c r="AC632" s="15"/>
      <c r="AD632" s="16"/>
      <c r="AE632" s="15"/>
    </row>
    <row r="633" spans="1:31" hidden="1">
      <c r="A633" s="191"/>
      <c r="B633" s="194"/>
      <c r="C633" s="97"/>
      <c r="D633" s="215"/>
      <c r="E633" s="280"/>
      <c r="F633" s="10" t="s">
        <v>214</v>
      </c>
      <c r="G633" s="75"/>
      <c r="H633" s="75"/>
      <c r="I633" s="75"/>
      <c r="J633" s="75"/>
      <c r="K633" s="75"/>
      <c r="L633" s="75"/>
      <c r="M633" s="75">
        <v>150125</v>
      </c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  <c r="AA633" s="101">
        <v>150125</v>
      </c>
      <c r="AB633" s="57"/>
      <c r="AC633" s="15"/>
      <c r="AD633" s="16"/>
      <c r="AE633" s="15"/>
    </row>
    <row r="634" spans="1:31" hidden="1">
      <c r="A634" s="191"/>
      <c r="B634" s="194"/>
      <c r="C634" s="97"/>
      <c r="D634" s="215"/>
      <c r="E634" s="280"/>
      <c r="F634" s="10" t="s">
        <v>205</v>
      </c>
      <c r="G634" s="75"/>
      <c r="H634" s="75"/>
      <c r="I634" s="75"/>
      <c r="J634" s="75"/>
      <c r="K634" s="75"/>
      <c r="L634" s="75"/>
      <c r="M634" s="75"/>
      <c r="N634" s="75">
        <v>265344</v>
      </c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  <c r="AA634" s="101">
        <v>265344</v>
      </c>
      <c r="AB634" s="57"/>
      <c r="AC634" s="15"/>
      <c r="AD634" s="16"/>
      <c r="AE634" s="15"/>
    </row>
    <row r="635" spans="1:31" hidden="1">
      <c r="A635" s="192"/>
      <c r="B635" s="195"/>
      <c r="C635" s="100"/>
      <c r="D635" s="257"/>
      <c r="E635" s="281"/>
      <c r="F635" s="10" t="s">
        <v>206</v>
      </c>
      <c r="G635" s="75"/>
      <c r="H635" s="75"/>
      <c r="I635" s="75"/>
      <c r="J635" s="75"/>
      <c r="K635" s="75">
        <v>180120.31</v>
      </c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  <c r="AA635" s="101">
        <v>180120</v>
      </c>
      <c r="AB635" s="57"/>
      <c r="AC635" s="15"/>
      <c r="AD635" s="16"/>
      <c r="AE635" s="15"/>
    </row>
    <row r="636" spans="1:31" hidden="1">
      <c r="A636" s="68"/>
      <c r="B636" s="69" t="s">
        <v>37</v>
      </c>
      <c r="C636" s="70"/>
      <c r="D636" s="71"/>
      <c r="E636" s="72"/>
      <c r="F636" s="73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7">
        <f>SUM(AA629:AA635)</f>
        <v>1666280</v>
      </c>
      <c r="AB636" s="28">
        <f>AA636/E629</f>
        <v>0.81861558607858487</v>
      </c>
      <c r="AC636" s="15"/>
      <c r="AD636" s="16"/>
      <c r="AE636" s="15"/>
    </row>
    <row r="637" spans="1:31" hidden="1">
      <c r="A637" s="190">
        <v>80</v>
      </c>
      <c r="B637" s="193" t="s">
        <v>561</v>
      </c>
      <c r="C637" s="196" t="s">
        <v>524</v>
      </c>
      <c r="D637" s="199" t="s">
        <v>562</v>
      </c>
      <c r="E637" s="202">
        <f>'[1]Raport selectie'!$AG$92</f>
        <v>2808094.966</v>
      </c>
      <c r="F637" s="10" t="s">
        <v>207</v>
      </c>
      <c r="G637" s="75"/>
      <c r="H637" s="75"/>
      <c r="I637" s="75"/>
      <c r="J637" s="75">
        <v>659649</v>
      </c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101">
        <v>659649</v>
      </c>
      <c r="AB637" s="57"/>
      <c r="AC637" s="15"/>
      <c r="AD637" s="16"/>
      <c r="AE637" s="15"/>
    </row>
    <row r="638" spans="1:31" hidden="1">
      <c r="A638" s="191"/>
      <c r="B638" s="194"/>
      <c r="C638" s="197"/>
      <c r="D638" s="215"/>
      <c r="E638" s="203"/>
      <c r="F638" s="10" t="s">
        <v>217</v>
      </c>
      <c r="G638" s="75"/>
      <c r="H638" s="75"/>
      <c r="I638" s="75"/>
      <c r="J638" s="75">
        <v>646432</v>
      </c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  <c r="AA638" s="101">
        <v>646432</v>
      </c>
      <c r="AB638" s="57"/>
      <c r="AC638" s="15"/>
      <c r="AD638" s="16"/>
      <c r="AE638" s="15"/>
    </row>
    <row r="639" spans="1:31" hidden="1">
      <c r="A639" s="191"/>
      <c r="B639" s="194"/>
      <c r="C639" s="197"/>
      <c r="D639" s="215"/>
      <c r="E639" s="203"/>
      <c r="F639" s="10" t="s">
        <v>211</v>
      </c>
      <c r="G639" s="75"/>
      <c r="H639" s="75"/>
      <c r="I639" s="75"/>
      <c r="J639" s="75"/>
      <c r="K639" s="75"/>
      <c r="L639" s="75"/>
      <c r="M639" s="75">
        <v>52776</v>
      </c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101">
        <v>52776</v>
      </c>
      <c r="AB639" s="57"/>
      <c r="AC639" s="15"/>
      <c r="AD639" s="16"/>
      <c r="AE639" s="15"/>
    </row>
    <row r="640" spans="1:31" hidden="1">
      <c r="A640" s="192"/>
      <c r="B640" s="195"/>
      <c r="C640" s="198"/>
      <c r="D640" s="257"/>
      <c r="E640" s="204"/>
      <c r="F640" s="10" t="s">
        <v>452</v>
      </c>
      <c r="G640" s="75"/>
      <c r="H640" s="75"/>
      <c r="I640" s="75"/>
      <c r="J640" s="75"/>
      <c r="K640" s="75"/>
      <c r="L640" s="75"/>
      <c r="M640" s="75">
        <v>92969</v>
      </c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  <c r="AA640" s="101">
        <v>92969</v>
      </c>
      <c r="AB640" s="57"/>
      <c r="AC640" s="15"/>
      <c r="AD640" s="16"/>
      <c r="AE640" s="15"/>
    </row>
    <row r="641" spans="1:31" hidden="1">
      <c r="A641" s="43"/>
      <c r="B641" s="150" t="s">
        <v>37</v>
      </c>
      <c r="C641" s="129"/>
      <c r="D641" s="130"/>
      <c r="E641" s="79"/>
      <c r="F641" s="73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7">
        <f>SUM(AA637:AA640)</f>
        <v>1451826</v>
      </c>
      <c r="AB641" s="28">
        <f>AA641/E637</f>
        <v>0.51701456595253903</v>
      </c>
      <c r="AC641" s="15"/>
      <c r="AD641" s="16"/>
      <c r="AE641" s="15"/>
    </row>
    <row r="642" spans="1:31" hidden="1">
      <c r="A642" s="190">
        <v>81</v>
      </c>
      <c r="B642" s="193" t="s">
        <v>563</v>
      </c>
      <c r="C642" s="196" t="s">
        <v>564</v>
      </c>
      <c r="D642" s="310" t="s">
        <v>565</v>
      </c>
      <c r="E642" s="294">
        <f>'[1]Raport selectie'!$AG$93</f>
        <v>2518212.31</v>
      </c>
      <c r="F642" s="80" t="s">
        <v>51</v>
      </c>
      <c r="G642" s="156"/>
      <c r="H642" s="127"/>
      <c r="I642" s="127"/>
      <c r="J642" s="127"/>
      <c r="K642" s="127"/>
      <c r="L642" s="127"/>
      <c r="M642" s="127">
        <v>600000</v>
      </c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>
        <v>600000</v>
      </c>
      <c r="AB642" s="57"/>
      <c r="AC642" s="15"/>
      <c r="AD642" s="16"/>
      <c r="AE642" s="15"/>
    </row>
    <row r="643" spans="1:31" hidden="1">
      <c r="A643" s="191"/>
      <c r="B643" s="194"/>
      <c r="C643" s="197"/>
      <c r="D643" s="311"/>
      <c r="E643" s="295"/>
      <c r="F643" s="80" t="s">
        <v>222</v>
      </c>
      <c r="G643" s="156"/>
      <c r="H643" s="127"/>
      <c r="I643" s="127"/>
      <c r="J643" s="127"/>
      <c r="K643" s="127"/>
      <c r="L643" s="127"/>
      <c r="M643" s="127"/>
      <c r="N643" s="127">
        <v>543727.06000000006</v>
      </c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>
        <v>543727.06000000006</v>
      </c>
      <c r="AB643" s="57"/>
      <c r="AC643" s="15"/>
      <c r="AD643" s="16"/>
      <c r="AE643" s="15"/>
    </row>
    <row r="644" spans="1:31" hidden="1">
      <c r="A644" s="192"/>
      <c r="B644" s="195"/>
      <c r="C644" s="198"/>
      <c r="D644" s="312"/>
      <c r="E644" s="296"/>
      <c r="F644" s="80" t="s">
        <v>566</v>
      </c>
      <c r="G644" s="156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>
        <v>0</v>
      </c>
      <c r="AB644" s="57"/>
      <c r="AC644" s="15"/>
      <c r="AD644" s="16"/>
      <c r="AE644" s="15"/>
    </row>
    <row r="645" spans="1:31" hidden="1">
      <c r="A645" s="59"/>
      <c r="B645" s="60" t="s">
        <v>37</v>
      </c>
      <c r="C645" s="61"/>
      <c r="D645" s="123"/>
      <c r="E645" s="81"/>
      <c r="F645" s="73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7">
        <f>SUM(AA642:AA644)</f>
        <v>1143727.06</v>
      </c>
      <c r="AB645" s="28">
        <f>AA645/E642</f>
        <v>0.45418214161616899</v>
      </c>
      <c r="AC645" s="15"/>
      <c r="AD645" s="16"/>
      <c r="AE645" s="15"/>
    </row>
    <row r="646" spans="1:31" hidden="1">
      <c r="A646" s="190">
        <v>82</v>
      </c>
      <c r="B646" s="193" t="s">
        <v>567</v>
      </c>
      <c r="C646" s="18"/>
      <c r="D646" s="199" t="s">
        <v>568</v>
      </c>
      <c r="E646" s="96"/>
      <c r="F646" s="10" t="s">
        <v>430</v>
      </c>
      <c r="G646" s="75"/>
      <c r="H646" s="75">
        <v>800000</v>
      </c>
      <c r="I646" s="75"/>
      <c r="J646" s="75"/>
      <c r="K646" s="75"/>
      <c r="L646" s="75">
        <v>720000</v>
      </c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  <c r="AA646" s="101">
        <v>800000</v>
      </c>
      <c r="AB646" s="57"/>
      <c r="AC646" s="15">
        <v>9</v>
      </c>
      <c r="AD646" s="16">
        <v>670383</v>
      </c>
      <c r="AE646" s="15"/>
    </row>
    <row r="647" spans="1:31" hidden="1">
      <c r="A647" s="191"/>
      <c r="B647" s="194"/>
      <c r="C647" s="97"/>
      <c r="D647" s="197"/>
      <c r="E647" s="98"/>
      <c r="F647" s="10" t="s">
        <v>527</v>
      </c>
      <c r="G647" s="75"/>
      <c r="H647" s="75"/>
      <c r="I647" s="75"/>
      <c r="J647" s="75">
        <v>365999</v>
      </c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101">
        <v>365999</v>
      </c>
      <c r="AB647" s="57"/>
      <c r="AC647" s="15">
        <v>5</v>
      </c>
      <c r="AD647" s="16">
        <v>322734</v>
      </c>
      <c r="AE647" s="15"/>
    </row>
    <row r="648" spans="1:31" hidden="1">
      <c r="A648" s="191"/>
      <c r="B648" s="194"/>
      <c r="C648" s="97"/>
      <c r="D648" s="197"/>
      <c r="E648" s="98"/>
      <c r="F648" s="10" t="s">
        <v>105</v>
      </c>
      <c r="G648" s="75"/>
      <c r="H648" s="75"/>
      <c r="I648" s="75"/>
      <c r="J648" s="75">
        <v>455347</v>
      </c>
      <c r="K648" s="75"/>
      <c r="L648" s="75"/>
      <c r="M648" s="75">
        <v>455347</v>
      </c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  <c r="AA648" s="101">
        <v>455347</v>
      </c>
      <c r="AB648" s="57"/>
      <c r="AC648" s="15"/>
      <c r="AD648" s="16"/>
      <c r="AE648" s="15" t="s">
        <v>569</v>
      </c>
    </row>
    <row r="649" spans="1:31" hidden="1">
      <c r="A649" s="191"/>
      <c r="B649" s="194"/>
      <c r="C649" s="97" t="s">
        <v>564</v>
      </c>
      <c r="D649" s="197"/>
      <c r="E649" s="99">
        <f>'[1]Raport selectie'!$AG$94</f>
        <v>2598678.31</v>
      </c>
      <c r="F649" s="10" t="s">
        <v>419</v>
      </c>
      <c r="G649" s="75"/>
      <c r="H649" s="75"/>
      <c r="I649" s="75"/>
      <c r="J649" s="75"/>
      <c r="K649" s="75"/>
      <c r="L649" s="75"/>
      <c r="M649" s="75">
        <v>0</v>
      </c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  <c r="AA649" s="101">
        <v>0</v>
      </c>
      <c r="AB649" s="57"/>
      <c r="AC649" s="15"/>
      <c r="AD649" s="16"/>
      <c r="AE649" s="15"/>
    </row>
    <row r="650" spans="1:31" hidden="1">
      <c r="A650" s="191"/>
      <c r="B650" s="194"/>
      <c r="C650" s="97"/>
      <c r="D650" s="197"/>
      <c r="E650" s="98"/>
      <c r="F650" s="10" t="s">
        <v>570</v>
      </c>
      <c r="G650" s="75"/>
      <c r="H650" s="75"/>
      <c r="I650" s="75"/>
      <c r="J650" s="75"/>
      <c r="K650" s="75"/>
      <c r="L650" s="75"/>
      <c r="M650" s="75">
        <v>0</v>
      </c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  <c r="AA650" s="101">
        <v>0</v>
      </c>
      <c r="AB650" s="57"/>
      <c r="AC650" s="15"/>
      <c r="AD650" s="16"/>
      <c r="AE650" s="15"/>
    </row>
    <row r="651" spans="1:31" hidden="1">
      <c r="A651" s="191"/>
      <c r="B651" s="194"/>
      <c r="C651" s="97"/>
      <c r="D651" s="197"/>
      <c r="E651" s="98"/>
      <c r="F651" s="10" t="s">
        <v>571</v>
      </c>
      <c r="G651" s="75"/>
      <c r="H651" s="75"/>
      <c r="I651" s="75"/>
      <c r="J651" s="75"/>
      <c r="K651" s="75"/>
      <c r="L651" s="75"/>
      <c r="M651" s="75">
        <v>0</v>
      </c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  <c r="AA651" s="101">
        <v>0</v>
      </c>
      <c r="AB651" s="57"/>
      <c r="AC651" s="15"/>
      <c r="AD651" s="16"/>
      <c r="AE651" s="15"/>
    </row>
    <row r="652" spans="1:31" hidden="1">
      <c r="A652" s="191"/>
      <c r="B652" s="194"/>
      <c r="C652" s="97"/>
      <c r="D652" s="197"/>
      <c r="E652" s="98"/>
      <c r="F652" s="10" t="s">
        <v>572</v>
      </c>
      <c r="G652" s="75"/>
      <c r="H652" s="75"/>
      <c r="I652" s="75"/>
      <c r="J652" s="75"/>
      <c r="K652" s="75"/>
      <c r="L652" s="75"/>
      <c r="M652" s="75">
        <v>0</v>
      </c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  <c r="AA652" s="101">
        <v>0</v>
      </c>
      <c r="AB652" s="57"/>
      <c r="AC652" s="15"/>
      <c r="AD652" s="16"/>
      <c r="AE652" s="15"/>
    </row>
    <row r="653" spans="1:31" hidden="1">
      <c r="A653" s="192"/>
      <c r="B653" s="195"/>
      <c r="C653" s="100"/>
      <c r="D653" s="198"/>
      <c r="E653" s="52"/>
      <c r="F653" s="10" t="s">
        <v>142</v>
      </c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  <c r="AA653" s="101">
        <v>0</v>
      </c>
      <c r="AB653" s="57"/>
      <c r="AC653" s="15"/>
      <c r="AD653" s="16"/>
      <c r="AE653" s="15"/>
    </row>
    <row r="654" spans="1:31" hidden="1">
      <c r="A654" s="68"/>
      <c r="B654" s="69" t="s">
        <v>37</v>
      </c>
      <c r="C654" s="70"/>
      <c r="D654" s="71"/>
      <c r="E654" s="72"/>
      <c r="F654" s="73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7">
        <f>SUM(AA646:AA653)</f>
        <v>1621346</v>
      </c>
      <c r="AB654" s="28">
        <f>AA654/E649</f>
        <v>0.62391177613669313</v>
      </c>
      <c r="AC654" s="15"/>
      <c r="AD654" s="16"/>
      <c r="AE654" s="15"/>
    </row>
    <row r="655" spans="1:31" hidden="1">
      <c r="A655" s="190">
        <v>83</v>
      </c>
      <c r="B655" s="193" t="s">
        <v>573</v>
      </c>
      <c r="C655" s="196" t="s">
        <v>564</v>
      </c>
      <c r="D655" s="199" t="s">
        <v>574</v>
      </c>
      <c r="E655" s="202">
        <f>'[1]Raport selectie'!$AG$95</f>
        <v>2702208.6100000003</v>
      </c>
      <c r="F655" s="76" t="s">
        <v>575</v>
      </c>
      <c r="G655" s="156"/>
      <c r="H655" s="127">
        <v>900000</v>
      </c>
      <c r="I655" s="127">
        <v>354049</v>
      </c>
      <c r="J655" s="127"/>
      <c r="K655" s="80">
        <v>167660.07</v>
      </c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>
        <v>900000</v>
      </c>
      <c r="AB655" s="57"/>
      <c r="AC655" s="15">
        <v>16</v>
      </c>
      <c r="AD655" s="16">
        <v>797369.93</v>
      </c>
      <c r="AE655" s="15" t="s">
        <v>576</v>
      </c>
    </row>
    <row r="656" spans="1:31" hidden="1">
      <c r="A656" s="191"/>
      <c r="B656" s="194"/>
      <c r="C656" s="197"/>
      <c r="D656" s="197"/>
      <c r="E656" s="203"/>
      <c r="F656" s="76" t="s">
        <v>127</v>
      </c>
      <c r="G656" s="156"/>
      <c r="H656" s="127">
        <v>49000</v>
      </c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>
        <v>49000</v>
      </c>
      <c r="AB656" s="57"/>
      <c r="AC656" s="15"/>
      <c r="AD656" s="16"/>
      <c r="AE656" s="15"/>
    </row>
    <row r="657" spans="1:31" hidden="1">
      <c r="A657" s="191"/>
      <c r="B657" s="194"/>
      <c r="C657" s="197"/>
      <c r="D657" s="197"/>
      <c r="E657" s="203"/>
      <c r="F657" s="76" t="s">
        <v>53</v>
      </c>
      <c r="G657" s="156"/>
      <c r="H657" s="127">
        <v>344000</v>
      </c>
      <c r="I657" s="127"/>
      <c r="J657" s="127">
        <v>292524</v>
      </c>
      <c r="K657" s="127">
        <v>187394</v>
      </c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>
        <v>344000</v>
      </c>
      <c r="AB657" s="57"/>
      <c r="AC657" s="15">
        <v>6</v>
      </c>
      <c r="AD657" s="16">
        <v>156606</v>
      </c>
      <c r="AE657" s="15" t="s">
        <v>577</v>
      </c>
    </row>
    <row r="658" spans="1:31" hidden="1">
      <c r="A658" s="191"/>
      <c r="B658" s="194"/>
      <c r="C658" s="197"/>
      <c r="D658" s="197"/>
      <c r="E658" s="203"/>
      <c r="F658" s="76" t="s">
        <v>55</v>
      </c>
      <c r="G658" s="156"/>
      <c r="H658" s="127">
        <v>118504</v>
      </c>
      <c r="I658" s="127"/>
      <c r="J658" s="127"/>
      <c r="K658" s="127">
        <v>118504</v>
      </c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>
        <v>118504</v>
      </c>
      <c r="AB658" s="57"/>
      <c r="AC658" s="15"/>
      <c r="AD658" s="16"/>
      <c r="AE658" s="15" t="s">
        <v>578</v>
      </c>
    </row>
    <row r="659" spans="1:31" hidden="1">
      <c r="A659" s="191"/>
      <c r="B659" s="194"/>
      <c r="C659" s="197"/>
      <c r="D659" s="197"/>
      <c r="E659" s="203"/>
      <c r="F659" s="76" t="s">
        <v>198</v>
      </c>
      <c r="G659" s="156"/>
      <c r="H659" s="127">
        <v>48420.29</v>
      </c>
      <c r="I659" s="127"/>
      <c r="J659" s="127"/>
      <c r="K659" s="127">
        <v>48420.29</v>
      </c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>
        <v>48420.29</v>
      </c>
      <c r="AB659" s="57"/>
      <c r="AC659" s="15"/>
      <c r="AD659" s="16"/>
      <c r="AE659" s="15" t="s">
        <v>579</v>
      </c>
    </row>
    <row r="660" spans="1:31" hidden="1">
      <c r="A660" s="191"/>
      <c r="B660" s="194"/>
      <c r="C660" s="197"/>
      <c r="D660" s="197"/>
      <c r="E660" s="203"/>
      <c r="F660" s="76" t="s">
        <v>151</v>
      </c>
      <c r="G660" s="156"/>
      <c r="H660" s="127"/>
      <c r="I660" s="127"/>
      <c r="J660" s="127"/>
      <c r="K660" s="127"/>
      <c r="L660" s="127"/>
      <c r="M660" s="127"/>
      <c r="N660" s="127">
        <v>147000</v>
      </c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>
        <v>147000</v>
      </c>
      <c r="AB660" s="57"/>
      <c r="AC660" s="15"/>
      <c r="AD660" s="16"/>
      <c r="AE660" s="15"/>
    </row>
    <row r="661" spans="1:31" hidden="1">
      <c r="A661" s="191"/>
      <c r="B661" s="194"/>
      <c r="C661" s="197"/>
      <c r="D661" s="197"/>
      <c r="E661" s="203"/>
      <c r="F661" s="76" t="s">
        <v>580</v>
      </c>
      <c r="G661" s="156"/>
      <c r="H661" s="127"/>
      <c r="I661" s="127"/>
      <c r="J661" s="127"/>
      <c r="K661" s="127">
        <v>197000</v>
      </c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>
        <v>197000</v>
      </c>
      <c r="AB661" s="57"/>
      <c r="AC661" s="15"/>
      <c r="AD661" s="16"/>
      <c r="AE661" s="15"/>
    </row>
    <row r="662" spans="1:31" hidden="1">
      <c r="A662" s="191"/>
      <c r="B662" s="194"/>
      <c r="C662" s="197"/>
      <c r="D662" s="197"/>
      <c r="E662" s="203"/>
      <c r="F662" s="76" t="s">
        <v>52</v>
      </c>
      <c r="G662" s="156"/>
      <c r="H662" s="127"/>
      <c r="I662" s="127"/>
      <c r="J662" s="127"/>
      <c r="K662" s="127">
        <v>194830.62</v>
      </c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>
        <v>194830.62</v>
      </c>
      <c r="AB662" s="57"/>
      <c r="AC662" s="15">
        <v>1</v>
      </c>
      <c r="AD662" s="16">
        <v>174580</v>
      </c>
      <c r="AE662" s="15"/>
    </row>
    <row r="663" spans="1:31" hidden="1">
      <c r="A663" s="191"/>
      <c r="B663" s="194"/>
      <c r="C663" s="197"/>
      <c r="D663" s="197"/>
      <c r="E663" s="203"/>
      <c r="F663" s="76" t="s">
        <v>128</v>
      </c>
      <c r="G663" s="156"/>
      <c r="H663" s="127"/>
      <c r="I663" s="127"/>
      <c r="J663" s="127"/>
      <c r="K663" s="127"/>
      <c r="L663" s="127"/>
      <c r="M663" s="127"/>
      <c r="N663" s="127">
        <v>52011.98</v>
      </c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>
        <v>52011.98</v>
      </c>
      <c r="AB663" s="57"/>
      <c r="AC663" s="15"/>
      <c r="AD663" s="16"/>
      <c r="AE663" s="15"/>
    </row>
    <row r="664" spans="1:31" hidden="1">
      <c r="A664" s="191"/>
      <c r="B664" s="194"/>
      <c r="C664" s="197"/>
      <c r="D664" s="197"/>
      <c r="E664" s="203"/>
      <c r="F664" s="76" t="s">
        <v>581</v>
      </c>
      <c r="G664" s="156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>
        <v>0</v>
      </c>
      <c r="AB664" s="57"/>
      <c r="AC664" s="15"/>
      <c r="AD664" s="16"/>
      <c r="AE664" s="15"/>
    </row>
    <row r="665" spans="1:31" hidden="1">
      <c r="A665" s="68"/>
      <c r="B665" s="69" t="s">
        <v>37</v>
      </c>
      <c r="C665" s="70"/>
      <c r="D665" s="71"/>
      <c r="E665" s="72"/>
      <c r="F665" s="73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7">
        <f>SUM(AA655:AA664)</f>
        <v>2050766.8900000001</v>
      </c>
      <c r="AB665" s="28">
        <f>AA665/E655</f>
        <v>0.75892249118398003</v>
      </c>
      <c r="AC665" s="15"/>
      <c r="AD665" s="16"/>
      <c r="AE665" s="15"/>
    </row>
    <row r="666" spans="1:31" hidden="1">
      <c r="A666" s="190">
        <v>84</v>
      </c>
      <c r="B666" s="193" t="s">
        <v>582</v>
      </c>
      <c r="C666" s="196" t="s">
        <v>583</v>
      </c>
      <c r="D666" s="199" t="s">
        <v>584</v>
      </c>
      <c r="E666" s="202">
        <f>'[1]Raport selectie'!$AG$96</f>
        <v>1220776.31</v>
      </c>
      <c r="F666" s="10" t="s">
        <v>585</v>
      </c>
      <c r="G666" s="75"/>
      <c r="H666" s="75"/>
      <c r="I666" s="75"/>
      <c r="J666" s="75"/>
      <c r="K666" s="75">
        <v>112777</v>
      </c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101">
        <f t="shared" ref="AA666:AA673" si="19">SUM(G666:N666)</f>
        <v>112777</v>
      </c>
      <c r="AB666" s="57"/>
      <c r="AC666" s="15"/>
      <c r="AD666" s="16"/>
      <c r="AE666" s="15"/>
    </row>
    <row r="667" spans="1:31" hidden="1">
      <c r="A667" s="191"/>
      <c r="B667" s="194"/>
      <c r="C667" s="197"/>
      <c r="D667" s="215"/>
      <c r="E667" s="203"/>
      <c r="F667" s="10" t="s">
        <v>586</v>
      </c>
      <c r="G667" s="75"/>
      <c r="H667" s="75"/>
      <c r="I667" s="75"/>
      <c r="J667" s="75">
        <v>180451</v>
      </c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101">
        <f t="shared" si="19"/>
        <v>180451</v>
      </c>
      <c r="AB667" s="57"/>
      <c r="AC667" s="15">
        <v>4</v>
      </c>
      <c r="AD667" s="16">
        <v>160000</v>
      </c>
      <c r="AE667" s="15"/>
    </row>
    <row r="668" spans="1:31" hidden="1">
      <c r="A668" s="191"/>
      <c r="B668" s="194"/>
      <c r="C668" s="197"/>
      <c r="D668" s="215"/>
      <c r="E668" s="203"/>
      <c r="F668" s="10" t="s">
        <v>587</v>
      </c>
      <c r="G668" s="75"/>
      <c r="H668" s="75"/>
      <c r="I668" s="75"/>
      <c r="J668" s="75">
        <v>225583</v>
      </c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101">
        <f t="shared" si="19"/>
        <v>225583</v>
      </c>
      <c r="AB668" s="57"/>
      <c r="AC668" s="15">
        <v>4</v>
      </c>
      <c r="AD668" s="16">
        <v>220000</v>
      </c>
      <c r="AE668" s="15"/>
    </row>
    <row r="669" spans="1:31" hidden="1">
      <c r="A669" s="191"/>
      <c r="B669" s="194"/>
      <c r="C669" s="197"/>
      <c r="D669" s="215"/>
      <c r="E669" s="203"/>
      <c r="F669" s="10" t="s">
        <v>588</v>
      </c>
      <c r="G669" s="75"/>
      <c r="H669" s="75"/>
      <c r="I669" s="75"/>
      <c r="J669" s="75"/>
      <c r="K669" s="75">
        <v>33828</v>
      </c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101">
        <f t="shared" si="19"/>
        <v>33828</v>
      </c>
      <c r="AB669" s="57"/>
      <c r="AC669" s="15"/>
      <c r="AD669" s="16"/>
      <c r="AE669" s="15"/>
    </row>
    <row r="670" spans="1:31" hidden="1">
      <c r="A670" s="191"/>
      <c r="B670" s="194"/>
      <c r="C670" s="197"/>
      <c r="D670" s="215"/>
      <c r="E670" s="203"/>
      <c r="F670" s="10" t="s">
        <v>156</v>
      </c>
      <c r="G670" s="75"/>
      <c r="H670" s="75"/>
      <c r="I670" s="75"/>
      <c r="J670" s="75"/>
      <c r="K670" s="75">
        <v>90214</v>
      </c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101">
        <f t="shared" si="19"/>
        <v>90214</v>
      </c>
      <c r="AB670" s="57"/>
      <c r="AC670" s="15"/>
      <c r="AD670" s="16"/>
      <c r="AE670" s="15"/>
    </row>
    <row r="671" spans="1:31" hidden="1">
      <c r="A671" s="191"/>
      <c r="B671" s="194"/>
      <c r="C671" s="197"/>
      <c r="D671" s="215"/>
      <c r="E671" s="203"/>
      <c r="F671" s="10" t="s">
        <v>589</v>
      </c>
      <c r="G671" s="75"/>
      <c r="H671" s="75"/>
      <c r="I671" s="75"/>
      <c r="J671" s="75"/>
      <c r="K671" s="75">
        <v>142105</v>
      </c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101">
        <f t="shared" si="19"/>
        <v>142105</v>
      </c>
      <c r="AB671" s="57"/>
      <c r="AC671" s="15"/>
      <c r="AD671" s="16"/>
      <c r="AE671" s="15"/>
    </row>
    <row r="672" spans="1:31" hidden="1">
      <c r="A672" s="191"/>
      <c r="B672" s="194"/>
      <c r="C672" s="197"/>
      <c r="D672" s="215"/>
      <c r="E672" s="203"/>
      <c r="F672" s="10" t="s">
        <v>590</v>
      </c>
      <c r="G672" s="75"/>
      <c r="H672" s="75"/>
      <c r="I672" s="75"/>
      <c r="J672" s="75"/>
      <c r="K672" s="75">
        <v>135324</v>
      </c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101">
        <f t="shared" si="19"/>
        <v>135324</v>
      </c>
      <c r="AB672" s="57"/>
      <c r="AC672" s="15"/>
      <c r="AD672" s="16"/>
      <c r="AE672" s="15"/>
    </row>
    <row r="673" spans="1:31" hidden="1">
      <c r="A673" s="192"/>
      <c r="B673" s="195"/>
      <c r="C673" s="198"/>
      <c r="D673" s="257"/>
      <c r="E673" s="204"/>
      <c r="F673" s="10" t="s">
        <v>591</v>
      </c>
      <c r="G673" s="75"/>
      <c r="H673" s="75"/>
      <c r="I673" s="75"/>
      <c r="J673" s="75"/>
      <c r="K673" s="75">
        <v>67678</v>
      </c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101">
        <f t="shared" si="19"/>
        <v>67678</v>
      </c>
      <c r="AB673" s="57"/>
      <c r="AC673" s="15"/>
      <c r="AD673" s="16"/>
      <c r="AE673" s="15"/>
    </row>
    <row r="674" spans="1:31" hidden="1">
      <c r="A674" s="68"/>
      <c r="B674" s="69" t="s">
        <v>37</v>
      </c>
      <c r="C674" s="70"/>
      <c r="D674" s="71"/>
      <c r="E674" s="72"/>
      <c r="F674" s="73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7">
        <f>SUM(AA666:AA673)</f>
        <v>987960</v>
      </c>
      <c r="AB674" s="28">
        <f>AA674/E666</f>
        <v>0.80928831261478196</v>
      </c>
      <c r="AC674" s="15"/>
      <c r="AD674" s="16"/>
      <c r="AE674" s="15"/>
    </row>
    <row r="675" spans="1:31" hidden="1">
      <c r="A675" s="190">
        <v>85</v>
      </c>
      <c r="B675" s="313" t="s">
        <v>592</v>
      </c>
      <c r="C675" s="316" t="s">
        <v>583</v>
      </c>
      <c r="D675" s="319" t="s">
        <v>593</v>
      </c>
      <c r="E675" s="291">
        <f>'[1]Raport selectie'!$AG$97</f>
        <v>1863381.31</v>
      </c>
      <c r="F675" s="10" t="s">
        <v>585</v>
      </c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101">
        <v>0</v>
      </c>
      <c r="AB675" s="57"/>
      <c r="AC675" s="15"/>
      <c r="AD675" s="16"/>
      <c r="AE675" s="15" t="s">
        <v>594</v>
      </c>
    </row>
    <row r="676" spans="1:31" hidden="1">
      <c r="A676" s="191"/>
      <c r="B676" s="314"/>
      <c r="C676" s="317"/>
      <c r="D676" s="320"/>
      <c r="E676" s="292"/>
      <c r="F676" s="10" t="s">
        <v>595</v>
      </c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101">
        <v>0</v>
      </c>
      <c r="AB676" s="57"/>
      <c r="AC676" s="15"/>
      <c r="AD676" s="16"/>
      <c r="AE676" s="15" t="s">
        <v>594</v>
      </c>
    </row>
    <row r="677" spans="1:31" hidden="1">
      <c r="A677" s="191"/>
      <c r="B677" s="314"/>
      <c r="C677" s="317"/>
      <c r="D677" s="320"/>
      <c r="E677" s="292"/>
      <c r="F677" s="10" t="s">
        <v>596</v>
      </c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101">
        <v>0</v>
      </c>
      <c r="AB677" s="57"/>
      <c r="AC677" s="15"/>
      <c r="AD677" s="16"/>
      <c r="AE677" s="15" t="s">
        <v>594</v>
      </c>
    </row>
    <row r="678" spans="1:31" hidden="1">
      <c r="A678" s="191"/>
      <c r="B678" s="314"/>
      <c r="C678" s="317"/>
      <c r="D678" s="320"/>
      <c r="E678" s="292"/>
      <c r="F678" s="10" t="s">
        <v>597</v>
      </c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101">
        <v>0</v>
      </c>
      <c r="AB678" s="57"/>
      <c r="AC678" s="15"/>
      <c r="AD678" s="16"/>
      <c r="AE678" s="15" t="s">
        <v>594</v>
      </c>
    </row>
    <row r="679" spans="1:31" hidden="1">
      <c r="A679" s="191"/>
      <c r="B679" s="314"/>
      <c r="C679" s="317"/>
      <c r="D679" s="320"/>
      <c r="E679" s="292"/>
      <c r="F679" s="10" t="s">
        <v>587</v>
      </c>
      <c r="G679" s="75"/>
      <c r="H679" s="75"/>
      <c r="I679" s="75">
        <v>314808.23</v>
      </c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101">
        <v>314808.23</v>
      </c>
      <c r="AB679" s="57"/>
      <c r="AC679" s="15">
        <v>2</v>
      </c>
      <c r="AD679" s="16">
        <v>314654</v>
      </c>
      <c r="AE679" s="15"/>
    </row>
    <row r="680" spans="1:31" hidden="1">
      <c r="A680" s="191"/>
      <c r="B680" s="314"/>
      <c r="C680" s="317"/>
      <c r="D680" s="320"/>
      <c r="E680" s="292"/>
      <c r="F680" s="10" t="s">
        <v>598</v>
      </c>
      <c r="G680" s="75"/>
      <c r="H680" s="75"/>
      <c r="I680" s="75">
        <v>78702.06</v>
      </c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101">
        <v>78702.06</v>
      </c>
      <c r="AB680" s="57"/>
      <c r="AC680" s="15">
        <v>2</v>
      </c>
      <c r="AD680" s="16">
        <v>78702</v>
      </c>
      <c r="AE680" s="15"/>
    </row>
    <row r="681" spans="1:31" hidden="1">
      <c r="A681" s="191"/>
      <c r="B681" s="314"/>
      <c r="C681" s="317"/>
      <c r="D681" s="320"/>
      <c r="E681" s="292"/>
      <c r="F681" s="10" t="s">
        <v>590</v>
      </c>
      <c r="G681" s="75"/>
      <c r="H681" s="75"/>
      <c r="I681" s="75">
        <v>371473.72</v>
      </c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101">
        <v>371473.72</v>
      </c>
      <c r="AB681" s="57"/>
      <c r="AC681" s="15">
        <v>4</v>
      </c>
      <c r="AD681" s="16">
        <v>366532</v>
      </c>
      <c r="AE681" s="15"/>
    </row>
    <row r="682" spans="1:31" hidden="1">
      <c r="A682" s="191"/>
      <c r="B682" s="314"/>
      <c r="C682" s="317"/>
      <c r="D682" s="320"/>
      <c r="E682" s="292"/>
      <c r="F682" s="10" t="s">
        <v>591</v>
      </c>
      <c r="G682" s="75"/>
      <c r="H682" s="75"/>
      <c r="I682" s="75"/>
      <c r="J682" s="75"/>
      <c r="K682" s="75"/>
      <c r="L682" s="75"/>
      <c r="M682" s="75">
        <v>185736.86</v>
      </c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101">
        <v>185736.86</v>
      </c>
      <c r="AB682" s="57"/>
      <c r="AC682" s="15"/>
      <c r="AD682" s="16"/>
      <c r="AE682" s="15"/>
    </row>
    <row r="683" spans="1:31" hidden="1">
      <c r="A683" s="192"/>
      <c r="B683" s="315"/>
      <c r="C683" s="318"/>
      <c r="D683" s="321"/>
      <c r="E683" s="293"/>
      <c r="F683" s="10" t="s">
        <v>599</v>
      </c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101">
        <v>0</v>
      </c>
      <c r="AB683" s="57"/>
      <c r="AC683" s="15"/>
      <c r="AD683" s="16"/>
      <c r="AE683" s="15" t="s">
        <v>594</v>
      </c>
    </row>
    <row r="684" spans="1:31" hidden="1">
      <c r="A684" s="68"/>
      <c r="B684" s="69" t="s">
        <v>37</v>
      </c>
      <c r="C684" s="70"/>
      <c r="D684" s="71"/>
      <c r="E684" s="72"/>
      <c r="F684" s="73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7">
        <f>SUM(AA675:AA683)</f>
        <v>950720.87</v>
      </c>
      <c r="AB684" s="28">
        <f>AA684/E675</f>
        <v>0.51021273257270139</v>
      </c>
      <c r="AC684" s="15"/>
      <c r="AD684" s="16"/>
      <c r="AE684" s="15"/>
    </row>
    <row r="685" spans="1:31" hidden="1">
      <c r="A685" s="190">
        <v>86</v>
      </c>
      <c r="B685" s="193" t="s">
        <v>600</v>
      </c>
      <c r="C685" s="196" t="s">
        <v>583</v>
      </c>
      <c r="D685" s="319" t="s">
        <v>601</v>
      </c>
      <c r="E685" s="202">
        <f>'[1]Raport selectie'!$AG$98</f>
        <v>2332473.31</v>
      </c>
      <c r="F685" s="75" t="s">
        <v>602</v>
      </c>
      <c r="G685" s="75"/>
      <c r="H685" s="75"/>
      <c r="I685" s="75"/>
      <c r="J685" s="75"/>
      <c r="K685" s="75">
        <v>225781</v>
      </c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>
        <v>225781</v>
      </c>
      <c r="AB685" s="57"/>
      <c r="AC685" s="15"/>
      <c r="AD685" s="16"/>
      <c r="AE685" s="15"/>
    </row>
    <row r="686" spans="1:31" hidden="1">
      <c r="A686" s="191"/>
      <c r="B686" s="194"/>
      <c r="C686" s="197"/>
      <c r="D686" s="320"/>
      <c r="E686" s="203"/>
      <c r="F686" s="75" t="s">
        <v>603</v>
      </c>
      <c r="G686" s="75"/>
      <c r="H686" s="75"/>
      <c r="I686" s="75">
        <v>105836</v>
      </c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>
        <v>105836</v>
      </c>
      <c r="AB686" s="57"/>
      <c r="AC686" s="15">
        <v>1</v>
      </c>
      <c r="AD686" s="16">
        <v>94079</v>
      </c>
      <c r="AE686" s="15"/>
    </row>
    <row r="687" spans="1:31" hidden="1">
      <c r="A687" s="191"/>
      <c r="B687" s="194"/>
      <c r="C687" s="197"/>
      <c r="D687" s="320"/>
      <c r="E687" s="203"/>
      <c r="F687" s="75" t="s">
        <v>604</v>
      </c>
      <c r="G687" s="75"/>
      <c r="H687" s="75"/>
      <c r="I687" s="75"/>
      <c r="J687" s="75"/>
      <c r="K687" s="75">
        <v>28223</v>
      </c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>
        <v>28223</v>
      </c>
      <c r="AB687" s="57" t="s">
        <v>30</v>
      </c>
      <c r="AC687" s="15"/>
      <c r="AD687" s="16"/>
      <c r="AE687" s="15"/>
    </row>
    <row r="688" spans="1:31" hidden="1">
      <c r="A688" s="191"/>
      <c r="B688" s="194"/>
      <c r="C688" s="197"/>
      <c r="D688" s="320"/>
      <c r="E688" s="203"/>
      <c r="F688" s="75" t="s">
        <v>605</v>
      </c>
      <c r="G688" s="75"/>
      <c r="H688" s="75"/>
      <c r="I688" s="75"/>
      <c r="J688" s="75">
        <v>169335</v>
      </c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>
        <v>169335</v>
      </c>
      <c r="AB688" s="57"/>
      <c r="AC688" s="15">
        <v>4</v>
      </c>
      <c r="AD688" s="16">
        <v>160000</v>
      </c>
      <c r="AE688" s="15"/>
    </row>
    <row r="689" spans="1:31" hidden="1">
      <c r="A689" s="191"/>
      <c r="B689" s="194"/>
      <c r="C689" s="197"/>
      <c r="D689" s="320"/>
      <c r="E689" s="203"/>
      <c r="F689" s="75" t="s">
        <v>606</v>
      </c>
      <c r="G689" s="75"/>
      <c r="H689" s="75"/>
      <c r="I689" s="75"/>
      <c r="J689" s="75"/>
      <c r="K689" s="75">
        <v>352786</v>
      </c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>
        <v>352786</v>
      </c>
      <c r="AB689" s="57"/>
      <c r="AC689" s="15"/>
      <c r="AD689" s="16"/>
      <c r="AE689" s="15"/>
    </row>
    <row r="690" spans="1:31" hidden="1">
      <c r="A690" s="191"/>
      <c r="B690" s="194"/>
      <c r="C690" s="197"/>
      <c r="D690" s="320"/>
      <c r="E690" s="203"/>
      <c r="F690" s="75" t="s">
        <v>589</v>
      </c>
      <c r="G690" s="75"/>
      <c r="H690" s="75"/>
      <c r="I690" s="75"/>
      <c r="J690" s="75">
        <v>239894</v>
      </c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>
        <v>239894</v>
      </c>
      <c r="AB690" s="57"/>
      <c r="AC690" s="15">
        <v>2</v>
      </c>
      <c r="AD690" s="16">
        <v>140000</v>
      </c>
      <c r="AE690" s="15"/>
    </row>
    <row r="691" spans="1:31" hidden="1">
      <c r="A691" s="191"/>
      <c r="B691" s="194"/>
      <c r="C691" s="197"/>
      <c r="D691" s="320"/>
      <c r="E691" s="203"/>
      <c r="F691" s="75" t="s">
        <v>597</v>
      </c>
      <c r="G691" s="75"/>
      <c r="H691" s="75"/>
      <c r="I691" s="75"/>
      <c r="J691" s="75"/>
      <c r="K691" s="75">
        <v>70522</v>
      </c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>
        <v>70522</v>
      </c>
      <c r="AB691" s="57"/>
      <c r="AC691" s="15"/>
      <c r="AD691" s="16"/>
      <c r="AE691" s="15"/>
    </row>
    <row r="692" spans="1:31" hidden="1">
      <c r="A692" s="191"/>
      <c r="B692" s="194"/>
      <c r="C692" s="197"/>
      <c r="D692" s="320"/>
      <c r="E692" s="203"/>
      <c r="F692" s="75" t="s">
        <v>590</v>
      </c>
      <c r="G692" s="75"/>
      <c r="H692" s="75"/>
      <c r="I692" s="75">
        <v>381010</v>
      </c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>
        <v>381010</v>
      </c>
      <c r="AB692" s="57"/>
      <c r="AC692" s="15">
        <v>8</v>
      </c>
      <c r="AD692" s="16">
        <v>373478</v>
      </c>
      <c r="AE692" s="15"/>
    </row>
    <row r="693" spans="1:31" hidden="1">
      <c r="A693" s="192"/>
      <c r="B693" s="195"/>
      <c r="C693" s="198"/>
      <c r="D693" s="321"/>
      <c r="E693" s="204"/>
      <c r="F693" s="75" t="s">
        <v>591</v>
      </c>
      <c r="G693" s="75"/>
      <c r="H693" s="75"/>
      <c r="I693" s="75">
        <v>296340</v>
      </c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>
        <v>296340</v>
      </c>
      <c r="AB693" s="57"/>
      <c r="AC693" s="15">
        <v>4</v>
      </c>
      <c r="AD693" s="16">
        <v>195661</v>
      </c>
      <c r="AE693" s="15"/>
    </row>
    <row r="694" spans="1:31" hidden="1">
      <c r="A694" s="68"/>
      <c r="B694" s="69" t="s">
        <v>37</v>
      </c>
      <c r="C694" s="70"/>
      <c r="D694" s="71"/>
      <c r="E694" s="72"/>
      <c r="F694" s="73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7">
        <f>SUM(AA685:AA693)</f>
        <v>1869727</v>
      </c>
      <c r="AB694" s="28">
        <f>AA694/E685</f>
        <v>0.80160702889243352</v>
      </c>
      <c r="AC694" s="15"/>
      <c r="AD694" s="16"/>
      <c r="AE694" s="15"/>
    </row>
    <row r="695" spans="1:31" hidden="1">
      <c r="A695" s="190">
        <v>87</v>
      </c>
      <c r="B695" s="193" t="s">
        <v>607</v>
      </c>
      <c r="C695" s="196" t="s">
        <v>608</v>
      </c>
      <c r="D695" s="319" t="s">
        <v>609</v>
      </c>
      <c r="E695" s="279">
        <f>'[1]Raport selectie'!$AG$99</f>
        <v>1323179.31</v>
      </c>
      <c r="F695" s="10" t="s">
        <v>589</v>
      </c>
      <c r="G695" s="75"/>
      <c r="H695" s="75"/>
      <c r="I695" s="75"/>
      <c r="J695" s="75">
        <v>205580.6</v>
      </c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101">
        <v>205580.6</v>
      </c>
      <c r="AB695" s="57"/>
      <c r="AC695" s="15"/>
      <c r="AD695" s="16"/>
      <c r="AE695" s="15"/>
    </row>
    <row r="696" spans="1:31" hidden="1">
      <c r="A696" s="191"/>
      <c r="B696" s="194"/>
      <c r="C696" s="197"/>
      <c r="D696" s="320"/>
      <c r="E696" s="280"/>
      <c r="F696" s="10" t="s">
        <v>590</v>
      </c>
      <c r="G696" s="75"/>
      <c r="H696" s="75"/>
      <c r="I696" s="75"/>
      <c r="J696" s="75">
        <v>102790.31</v>
      </c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101">
        <v>102790.31</v>
      </c>
      <c r="AB696" s="57"/>
      <c r="AC696" s="15"/>
      <c r="AD696" s="16"/>
      <c r="AE696" s="15"/>
    </row>
    <row r="697" spans="1:31" hidden="1">
      <c r="A697" s="191"/>
      <c r="B697" s="194"/>
      <c r="C697" s="197"/>
      <c r="D697" s="320"/>
      <c r="E697" s="280"/>
      <c r="F697" s="10" t="s">
        <v>591</v>
      </c>
      <c r="G697" s="75"/>
      <c r="H697" s="75"/>
      <c r="I697" s="75"/>
      <c r="J697" s="75">
        <v>71953.210000000006</v>
      </c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101">
        <v>71953.210000000006</v>
      </c>
      <c r="AB697" s="57"/>
      <c r="AC697" s="15"/>
      <c r="AD697" s="16"/>
      <c r="AE697" s="15"/>
    </row>
    <row r="698" spans="1:31" hidden="1">
      <c r="A698" s="191"/>
      <c r="B698" s="194"/>
      <c r="C698" s="197"/>
      <c r="D698" s="320"/>
      <c r="E698" s="280"/>
      <c r="F698" s="10" t="s">
        <v>610</v>
      </c>
      <c r="G698" s="75"/>
      <c r="H698" s="75"/>
      <c r="I698" s="75"/>
      <c r="J698" s="75"/>
      <c r="K698" s="75"/>
      <c r="L698" s="75"/>
      <c r="M698" s="75">
        <v>205594.55</v>
      </c>
      <c r="N698" s="75">
        <v>205594.55</v>
      </c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101">
        <v>205594.55</v>
      </c>
      <c r="AB698" s="57"/>
      <c r="AC698" s="15"/>
      <c r="AD698" s="16"/>
      <c r="AE698" s="15"/>
    </row>
    <row r="699" spans="1:31" hidden="1">
      <c r="A699" s="191"/>
      <c r="B699" s="194"/>
      <c r="C699" s="197"/>
      <c r="D699" s="320"/>
      <c r="E699" s="280"/>
      <c r="F699" s="10" t="s">
        <v>611</v>
      </c>
      <c r="G699" s="75"/>
      <c r="H699" s="75"/>
      <c r="I699" s="75"/>
      <c r="J699" s="75"/>
      <c r="K699" s="75"/>
      <c r="L699" s="75"/>
      <c r="M699" s="75">
        <v>164475.64000000001</v>
      </c>
      <c r="N699" s="75">
        <v>164475.64000000001</v>
      </c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101">
        <v>164475.64000000001</v>
      </c>
      <c r="AB699" s="57"/>
      <c r="AC699" s="15"/>
      <c r="AD699" s="16"/>
      <c r="AE699" s="15"/>
    </row>
    <row r="700" spans="1:31" hidden="1">
      <c r="A700" s="191"/>
      <c r="B700" s="194"/>
      <c r="C700" s="197"/>
      <c r="D700" s="320"/>
      <c r="E700" s="280"/>
      <c r="F700" s="10" t="s">
        <v>588</v>
      </c>
      <c r="G700" s="75"/>
      <c r="H700" s="75"/>
      <c r="I700" s="75"/>
      <c r="J700" s="75"/>
      <c r="K700" s="75"/>
      <c r="L700" s="75"/>
      <c r="M700" s="75">
        <v>30845.84</v>
      </c>
      <c r="N700" s="75">
        <v>30845.84</v>
      </c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101">
        <v>30845.84</v>
      </c>
      <c r="AB700" s="57"/>
      <c r="AC700" s="15"/>
      <c r="AD700" s="16"/>
      <c r="AE700" s="15"/>
    </row>
    <row r="701" spans="1:31" hidden="1">
      <c r="A701" s="191"/>
      <c r="B701" s="194"/>
      <c r="C701" s="197"/>
      <c r="D701" s="320"/>
      <c r="E701" s="280"/>
      <c r="F701" s="10" t="s">
        <v>612</v>
      </c>
      <c r="G701" s="75"/>
      <c r="H701" s="75"/>
      <c r="I701" s="75"/>
      <c r="J701" s="75"/>
      <c r="K701" s="75"/>
      <c r="L701" s="75"/>
      <c r="M701" s="75">
        <v>82255.56</v>
      </c>
      <c r="N701" s="75">
        <v>82255.56</v>
      </c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101">
        <v>82255.56</v>
      </c>
      <c r="AB701" s="57"/>
      <c r="AC701" s="15"/>
      <c r="AD701" s="16"/>
      <c r="AE701" s="15"/>
    </row>
    <row r="702" spans="1:31" hidden="1">
      <c r="A702" s="192"/>
      <c r="B702" s="195"/>
      <c r="C702" s="198"/>
      <c r="D702" s="321"/>
      <c r="E702" s="281"/>
      <c r="F702" s="10" t="s">
        <v>613</v>
      </c>
      <c r="G702" s="75"/>
      <c r="H702" s="75"/>
      <c r="I702" s="75"/>
      <c r="J702" s="75"/>
      <c r="K702" s="75"/>
      <c r="L702" s="75"/>
      <c r="M702" s="75">
        <v>205580.6</v>
      </c>
      <c r="N702" s="75">
        <v>205580.6</v>
      </c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101">
        <v>205580.6</v>
      </c>
      <c r="AB702" s="57"/>
      <c r="AC702" s="15"/>
      <c r="AD702" s="16"/>
      <c r="AE702" s="15"/>
    </row>
    <row r="703" spans="1:31" hidden="1">
      <c r="A703" s="68"/>
      <c r="B703" s="69" t="s">
        <v>37</v>
      </c>
      <c r="C703" s="70"/>
      <c r="D703" s="71"/>
      <c r="E703" s="72"/>
      <c r="F703" s="73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7">
        <f>SUM(AA695:AA702)</f>
        <v>1069076.31</v>
      </c>
      <c r="AB703" s="28">
        <f>AA703/E695</f>
        <v>0.80796026806072108</v>
      </c>
      <c r="AC703" s="15"/>
      <c r="AD703" s="16"/>
      <c r="AE703" s="15"/>
    </row>
    <row r="704" spans="1:31" hidden="1">
      <c r="A704" s="190">
        <v>88</v>
      </c>
      <c r="B704" s="193" t="s">
        <v>614</v>
      </c>
      <c r="C704" s="196" t="s">
        <v>608</v>
      </c>
      <c r="D704" s="319" t="s">
        <v>615</v>
      </c>
      <c r="E704" s="202">
        <f>'[1]Raport selectie'!$AG$100</f>
        <v>2066310.31</v>
      </c>
      <c r="F704" s="10" t="s">
        <v>161</v>
      </c>
      <c r="G704" s="75"/>
      <c r="H704" s="75"/>
      <c r="I704" s="75">
        <v>487048.25</v>
      </c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101">
        <v>487048.25</v>
      </c>
      <c r="AB704" s="57"/>
      <c r="AC704" s="15">
        <v>1</v>
      </c>
      <c r="AD704" s="16">
        <v>99963</v>
      </c>
      <c r="AE704" s="15"/>
    </row>
    <row r="705" spans="1:31" hidden="1">
      <c r="A705" s="191"/>
      <c r="B705" s="194"/>
      <c r="C705" s="197"/>
      <c r="D705" s="320"/>
      <c r="E705" s="203"/>
      <c r="F705" s="10" t="s">
        <v>127</v>
      </c>
      <c r="G705" s="75"/>
      <c r="H705" s="75"/>
      <c r="I705" s="75">
        <v>700000</v>
      </c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101">
        <v>700000</v>
      </c>
      <c r="AB705" s="57"/>
      <c r="AC705" s="15">
        <v>9</v>
      </c>
      <c r="AD705" s="16">
        <v>536290</v>
      </c>
      <c r="AE705" s="15"/>
    </row>
    <row r="706" spans="1:31" hidden="1">
      <c r="A706" s="191"/>
      <c r="B706" s="194"/>
      <c r="C706" s="197"/>
      <c r="D706" s="320"/>
      <c r="E706" s="203"/>
      <c r="F706" s="10" t="s">
        <v>128</v>
      </c>
      <c r="G706" s="75"/>
      <c r="H706" s="75"/>
      <c r="I706" s="75">
        <v>80000</v>
      </c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101">
        <v>80000</v>
      </c>
      <c r="AB706" s="57"/>
      <c r="AC706" s="15">
        <v>2</v>
      </c>
      <c r="AD706" s="16">
        <v>76923</v>
      </c>
      <c r="AE706" s="15"/>
    </row>
    <row r="707" spans="1:31" hidden="1">
      <c r="A707" s="191"/>
      <c r="B707" s="194"/>
      <c r="C707" s="197"/>
      <c r="D707" s="320"/>
      <c r="E707" s="203"/>
      <c r="F707" s="10" t="s">
        <v>162</v>
      </c>
      <c r="G707" s="75"/>
      <c r="H707" s="75"/>
      <c r="I707" s="75"/>
      <c r="J707" s="75">
        <v>240000</v>
      </c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101">
        <v>240000</v>
      </c>
      <c r="AB707" s="57"/>
      <c r="AC707" s="15">
        <v>6</v>
      </c>
      <c r="AD707" s="16">
        <v>200000</v>
      </c>
      <c r="AE707" s="15" t="s">
        <v>616</v>
      </c>
    </row>
    <row r="708" spans="1:31" hidden="1">
      <c r="A708" s="191"/>
      <c r="B708" s="194"/>
      <c r="C708" s="197"/>
      <c r="D708" s="320"/>
      <c r="E708" s="203"/>
      <c r="F708" s="10" t="s">
        <v>566</v>
      </c>
      <c r="G708" s="75"/>
      <c r="H708" s="75"/>
      <c r="I708" s="75"/>
      <c r="J708" s="75">
        <v>100000</v>
      </c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101">
        <v>100000</v>
      </c>
      <c r="AB708" s="57"/>
      <c r="AC708" s="15">
        <v>1</v>
      </c>
      <c r="AD708" s="16">
        <v>99999</v>
      </c>
      <c r="AE708" s="15"/>
    </row>
    <row r="709" spans="1:31" hidden="1">
      <c r="A709" s="191"/>
      <c r="B709" s="194"/>
      <c r="C709" s="197"/>
      <c r="D709" s="320"/>
      <c r="E709" s="203"/>
      <c r="F709" s="10" t="s">
        <v>156</v>
      </c>
      <c r="G709" s="75"/>
      <c r="H709" s="75"/>
      <c r="I709" s="75"/>
      <c r="J709" s="75">
        <v>30000</v>
      </c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101">
        <v>30000</v>
      </c>
      <c r="AB709" s="57"/>
      <c r="AC709" s="15"/>
      <c r="AD709" s="16"/>
      <c r="AE709" s="15"/>
    </row>
    <row r="710" spans="1:31" hidden="1">
      <c r="A710" s="192"/>
      <c r="B710" s="195"/>
      <c r="C710" s="198"/>
      <c r="D710" s="321"/>
      <c r="E710" s="204"/>
      <c r="F710" s="10" t="s">
        <v>258</v>
      </c>
      <c r="G710" s="75"/>
      <c r="H710" s="75"/>
      <c r="I710" s="75"/>
      <c r="J710" s="75">
        <v>6000</v>
      </c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101">
        <v>6000</v>
      </c>
      <c r="AB710" s="57"/>
      <c r="AC710" s="15"/>
      <c r="AD710" s="16"/>
      <c r="AE710" s="15"/>
    </row>
    <row r="711" spans="1:31" hidden="1">
      <c r="A711" s="43"/>
      <c r="B711" s="150" t="s">
        <v>37</v>
      </c>
      <c r="C711" s="129"/>
      <c r="D711" s="73"/>
      <c r="E711" s="168"/>
      <c r="F711" s="73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7">
        <f>SUM(AA704:AA710)</f>
        <v>1643048.25</v>
      </c>
      <c r="AB711" s="28">
        <f>AA711/E704</f>
        <v>0.7951604568047671</v>
      </c>
      <c r="AC711" s="15"/>
      <c r="AD711" s="16"/>
      <c r="AE711" s="15"/>
    </row>
    <row r="712" spans="1:31" hidden="1">
      <c r="A712" s="190">
        <v>89</v>
      </c>
      <c r="B712" s="193" t="s">
        <v>617</v>
      </c>
      <c r="C712" s="196" t="s">
        <v>618</v>
      </c>
      <c r="D712" s="287" t="s">
        <v>619</v>
      </c>
      <c r="E712" s="294">
        <f>'[1]Raport selectie'!$AG$101</f>
        <v>2507892.1140000001</v>
      </c>
      <c r="F712" s="151" t="s">
        <v>620</v>
      </c>
      <c r="G712" s="75"/>
      <c r="H712" s="75"/>
      <c r="I712" s="75">
        <v>620000</v>
      </c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152">
        <v>620000</v>
      </c>
      <c r="AB712" s="57"/>
      <c r="AC712" s="15"/>
      <c r="AD712" s="16"/>
      <c r="AE712" s="15"/>
    </row>
    <row r="713" spans="1:31" hidden="1">
      <c r="A713" s="191"/>
      <c r="B713" s="194"/>
      <c r="C713" s="197"/>
      <c r="D713" s="286"/>
      <c r="E713" s="295"/>
      <c r="F713" s="151" t="s">
        <v>255</v>
      </c>
      <c r="G713" s="75"/>
      <c r="H713" s="75"/>
      <c r="I713" s="75">
        <v>600000</v>
      </c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152">
        <v>600000</v>
      </c>
      <c r="AB713" s="57"/>
      <c r="AC713" s="15"/>
      <c r="AD713" s="16"/>
      <c r="AE713" s="15"/>
    </row>
    <row r="714" spans="1:31" hidden="1">
      <c r="A714" s="191"/>
      <c r="B714" s="194"/>
      <c r="C714" s="197"/>
      <c r="D714" s="286"/>
      <c r="E714" s="295"/>
      <c r="F714" s="151" t="s">
        <v>566</v>
      </c>
      <c r="G714" s="75"/>
      <c r="H714" s="75"/>
      <c r="I714" s="75"/>
      <c r="J714" s="75"/>
      <c r="K714" s="75">
        <v>332849.77</v>
      </c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152">
        <v>332849.77</v>
      </c>
      <c r="AB714" s="57"/>
      <c r="AC714" s="15"/>
      <c r="AD714" s="16"/>
      <c r="AE714" s="15"/>
    </row>
    <row r="715" spans="1:31" hidden="1">
      <c r="A715" s="191"/>
      <c r="B715" s="194"/>
      <c r="C715" s="197"/>
      <c r="D715" s="286"/>
      <c r="E715" s="295"/>
      <c r="F715" s="151" t="s">
        <v>54</v>
      </c>
      <c r="G715" s="75"/>
      <c r="H715" s="75"/>
      <c r="I715" s="75"/>
      <c r="J715" s="75"/>
      <c r="K715" s="75"/>
      <c r="L715" s="75">
        <v>195720.21</v>
      </c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152">
        <v>195720.21</v>
      </c>
      <c r="AB715" s="57"/>
      <c r="AC715" s="15"/>
      <c r="AD715" s="16"/>
      <c r="AE715" s="15"/>
    </row>
    <row r="716" spans="1:31" hidden="1">
      <c r="A716" s="191"/>
      <c r="B716" s="194"/>
      <c r="C716" s="197"/>
      <c r="D716" s="286"/>
      <c r="E716" s="295"/>
      <c r="F716" s="151" t="s">
        <v>126</v>
      </c>
      <c r="G716" s="75"/>
      <c r="H716" s="75"/>
      <c r="I716" s="75">
        <v>100000</v>
      </c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152">
        <v>100000</v>
      </c>
      <c r="AB716" s="57"/>
      <c r="AC716" s="15"/>
      <c r="AD716" s="16"/>
      <c r="AE716" s="15"/>
    </row>
    <row r="717" spans="1:31" hidden="1">
      <c r="A717" s="191"/>
      <c r="B717" s="194"/>
      <c r="C717" s="197"/>
      <c r="D717" s="286"/>
      <c r="E717" s="295"/>
      <c r="F717" s="151" t="s">
        <v>362</v>
      </c>
      <c r="G717" s="75"/>
      <c r="H717" s="75"/>
      <c r="I717" s="75"/>
      <c r="J717" s="75"/>
      <c r="K717" s="75"/>
      <c r="L717" s="75"/>
      <c r="M717" s="75">
        <v>75000</v>
      </c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152">
        <v>75000</v>
      </c>
      <c r="AB717" s="57"/>
      <c r="AC717" s="15"/>
      <c r="AD717" s="16"/>
      <c r="AE717" s="15"/>
    </row>
    <row r="718" spans="1:31" hidden="1">
      <c r="A718" s="192"/>
      <c r="B718" s="195"/>
      <c r="C718" s="198"/>
      <c r="D718" s="286"/>
      <c r="E718" s="296"/>
      <c r="F718" s="151" t="s">
        <v>495</v>
      </c>
      <c r="G718" s="75"/>
      <c r="H718" s="75"/>
      <c r="I718" s="75"/>
      <c r="J718" s="75"/>
      <c r="K718" s="75"/>
      <c r="L718" s="75"/>
      <c r="M718" s="75">
        <v>82743.710000000006</v>
      </c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152">
        <v>82743.710000000006</v>
      </c>
      <c r="AB718" s="57"/>
      <c r="AC718" s="15"/>
      <c r="AD718" s="16"/>
      <c r="AE718" s="15"/>
    </row>
    <row r="719" spans="1:31" hidden="1">
      <c r="A719" s="59"/>
      <c r="B719" s="60" t="s">
        <v>37</v>
      </c>
      <c r="C719" s="61"/>
      <c r="D719" s="123"/>
      <c r="E719" s="81"/>
      <c r="F719" s="73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7">
        <f>SUM(AA712:AA718)</f>
        <v>2006313.69</v>
      </c>
      <c r="AB719" s="28">
        <f>AA719/E712</f>
        <v>0.79999999952151046</v>
      </c>
      <c r="AC719" s="15"/>
      <c r="AD719" s="16"/>
      <c r="AE719" s="15"/>
    </row>
    <row r="720" spans="1:31" hidden="1">
      <c r="A720" s="190">
        <v>90</v>
      </c>
      <c r="B720" s="193" t="s">
        <v>621</v>
      </c>
      <c r="C720" s="196" t="s">
        <v>583</v>
      </c>
      <c r="D720" s="199" t="s">
        <v>622</v>
      </c>
      <c r="E720" s="279">
        <f>'[1]Raport selectie'!$AG$102</f>
        <v>2355568.23</v>
      </c>
      <c r="F720" s="13" t="s">
        <v>211</v>
      </c>
      <c r="G720" s="75"/>
      <c r="H720" s="75"/>
      <c r="I720" s="75"/>
      <c r="J720" s="75"/>
      <c r="K720" s="75">
        <v>934926</v>
      </c>
      <c r="L720" s="75"/>
      <c r="M720" s="75">
        <v>25000</v>
      </c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101">
        <v>934926</v>
      </c>
      <c r="AB720" s="57"/>
      <c r="AC720" s="15"/>
      <c r="AD720" s="16"/>
      <c r="AE720" s="15" t="s">
        <v>623</v>
      </c>
    </row>
    <row r="721" spans="1:31" ht="30" hidden="1">
      <c r="A721" s="191"/>
      <c r="B721" s="194"/>
      <c r="C721" s="197"/>
      <c r="D721" s="215"/>
      <c r="E721" s="280"/>
      <c r="F721" s="13" t="s">
        <v>207</v>
      </c>
      <c r="G721" s="75"/>
      <c r="H721" s="75"/>
      <c r="I721" s="75"/>
      <c r="J721" s="75"/>
      <c r="K721" s="75">
        <v>421765.32</v>
      </c>
      <c r="L721" s="75"/>
      <c r="M721" s="75" t="s">
        <v>624</v>
      </c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101">
        <v>421765.32</v>
      </c>
      <c r="AB721" s="57"/>
      <c r="AC721" s="15"/>
      <c r="AD721" s="16"/>
      <c r="AE721" s="15"/>
    </row>
    <row r="722" spans="1:31" hidden="1">
      <c r="A722" s="191"/>
      <c r="B722" s="194"/>
      <c r="C722" s="197"/>
      <c r="D722" s="215"/>
      <c r="E722" s="280"/>
      <c r="F722" s="13" t="s">
        <v>214</v>
      </c>
      <c r="G722" s="75"/>
      <c r="H722" s="75"/>
      <c r="I722" s="75"/>
      <c r="J722" s="75"/>
      <c r="K722" s="75">
        <v>265967.40999999997</v>
      </c>
      <c r="L722" s="75"/>
      <c r="M722" s="75">
        <v>218342</v>
      </c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101">
        <v>265967.40999999997</v>
      </c>
      <c r="AB722" s="57"/>
      <c r="AC722" s="15"/>
      <c r="AD722" s="16"/>
      <c r="AE722" s="15"/>
    </row>
    <row r="723" spans="1:31" hidden="1">
      <c r="A723" s="191"/>
      <c r="B723" s="194"/>
      <c r="C723" s="197"/>
      <c r="D723" s="215"/>
      <c r="E723" s="280"/>
      <c r="F723" s="13" t="s">
        <v>205</v>
      </c>
      <c r="G723" s="75"/>
      <c r="H723" s="75"/>
      <c r="I723" s="75"/>
      <c r="J723" s="75"/>
      <c r="K723" s="75">
        <v>240000</v>
      </c>
      <c r="L723" s="75"/>
      <c r="M723" s="75">
        <v>40000</v>
      </c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101">
        <v>240000</v>
      </c>
      <c r="AB723" s="57"/>
      <c r="AC723" s="15"/>
      <c r="AD723" s="16"/>
      <c r="AE723" s="15"/>
    </row>
    <row r="724" spans="1:31" hidden="1">
      <c r="A724" s="191"/>
      <c r="B724" s="194"/>
      <c r="C724" s="197"/>
      <c r="D724" s="215"/>
      <c r="E724" s="280"/>
      <c r="F724" s="13" t="s">
        <v>206</v>
      </c>
      <c r="G724" s="75"/>
      <c r="H724" s="75"/>
      <c r="I724" s="75"/>
      <c r="J724" s="75"/>
      <c r="K724" s="75">
        <v>30000</v>
      </c>
      <c r="L724" s="75"/>
      <c r="M724" s="75">
        <v>30000</v>
      </c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101">
        <v>30000</v>
      </c>
      <c r="AB724" s="57"/>
      <c r="AC724" s="15"/>
      <c r="AD724" s="16"/>
      <c r="AE724" s="15"/>
    </row>
    <row r="725" spans="1:31" hidden="1">
      <c r="A725" s="191"/>
      <c r="B725" s="194"/>
      <c r="C725" s="197"/>
      <c r="D725" s="215"/>
      <c r="E725" s="280"/>
      <c r="F725" s="13" t="s">
        <v>215</v>
      </c>
      <c r="G725" s="75"/>
      <c r="H725" s="75"/>
      <c r="I725" s="75"/>
      <c r="J725" s="75"/>
      <c r="K725" s="75">
        <v>5000</v>
      </c>
      <c r="L725" s="75"/>
      <c r="M725" s="75">
        <v>5000</v>
      </c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101">
        <v>5000</v>
      </c>
      <c r="AB725" s="57"/>
      <c r="AC725" s="15"/>
      <c r="AD725" s="16"/>
      <c r="AE725" s="15"/>
    </row>
    <row r="726" spans="1:31" hidden="1">
      <c r="A726" s="192"/>
      <c r="B726" s="195"/>
      <c r="C726" s="198"/>
      <c r="D726" s="257"/>
      <c r="E726" s="281"/>
      <c r="F726" s="13" t="s">
        <v>208</v>
      </c>
      <c r="G726" s="75"/>
      <c r="H726" s="75"/>
      <c r="I726" s="75"/>
      <c r="J726" s="75"/>
      <c r="K726" s="75"/>
      <c r="L726" s="75"/>
      <c r="M726" s="75"/>
      <c r="N726" s="75">
        <v>10352</v>
      </c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101">
        <v>10351.94</v>
      </c>
      <c r="AB726" s="57"/>
      <c r="AC726" s="15"/>
      <c r="AD726" s="16"/>
      <c r="AE726" s="15"/>
    </row>
    <row r="727" spans="1:31" hidden="1">
      <c r="A727" s="68"/>
      <c r="B727" s="69" t="s">
        <v>37</v>
      </c>
      <c r="C727" s="70"/>
      <c r="D727" s="71"/>
      <c r="E727" s="72"/>
      <c r="F727" s="73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7">
        <f>SUM(AA720:AA726)</f>
        <v>1908010.67</v>
      </c>
      <c r="AB727" s="28">
        <f>AA727/E720</f>
        <v>0.81000017138115332</v>
      </c>
      <c r="AC727" s="15"/>
      <c r="AD727" s="16"/>
      <c r="AE727" s="15"/>
    </row>
    <row r="728" spans="1:31" hidden="1">
      <c r="A728" s="268">
        <v>91</v>
      </c>
      <c r="B728" s="285" t="s">
        <v>625</v>
      </c>
      <c r="C728" s="286" t="s">
        <v>618</v>
      </c>
      <c r="D728" s="287" t="s">
        <v>626</v>
      </c>
      <c r="E728" s="272">
        <f>'[1]Raport selectie'!$AG$103</f>
        <v>2078327.71</v>
      </c>
      <c r="F728" s="10" t="s">
        <v>211</v>
      </c>
      <c r="G728" s="75"/>
      <c r="H728" s="75"/>
      <c r="I728" s="75">
        <v>719562</v>
      </c>
      <c r="J728" s="75"/>
      <c r="K728" s="75"/>
      <c r="L728" s="75"/>
      <c r="M728" s="75">
        <v>432806</v>
      </c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101">
        <v>719562</v>
      </c>
      <c r="AB728" s="57"/>
      <c r="AC728" s="15">
        <v>4</v>
      </c>
      <c r="AD728" s="16">
        <v>286756</v>
      </c>
      <c r="AE728" s="15"/>
    </row>
    <row r="729" spans="1:31" hidden="1">
      <c r="A729" s="268"/>
      <c r="B729" s="285"/>
      <c r="C729" s="286"/>
      <c r="D729" s="287"/>
      <c r="E729" s="272"/>
      <c r="F729" s="10" t="s">
        <v>207</v>
      </c>
      <c r="G729" s="75"/>
      <c r="H729" s="75"/>
      <c r="I729" s="75">
        <v>356575.52</v>
      </c>
      <c r="J729" s="75"/>
      <c r="K729" s="75"/>
      <c r="L729" s="75"/>
      <c r="M729" s="75">
        <v>93033</v>
      </c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101">
        <v>356575.52</v>
      </c>
      <c r="AB729" s="57"/>
      <c r="AC729" s="15">
        <v>2</v>
      </c>
      <c r="AD729" s="16">
        <v>353543</v>
      </c>
      <c r="AE729" s="15"/>
    </row>
    <row r="730" spans="1:31" hidden="1">
      <c r="A730" s="268"/>
      <c r="B730" s="285"/>
      <c r="C730" s="286"/>
      <c r="D730" s="287"/>
      <c r="E730" s="272"/>
      <c r="F730" s="10" t="s">
        <v>214</v>
      </c>
      <c r="G730" s="75"/>
      <c r="H730" s="75"/>
      <c r="I730" s="75">
        <v>305878.86</v>
      </c>
      <c r="J730" s="75"/>
      <c r="K730" s="75"/>
      <c r="L730" s="75"/>
      <c r="M730" s="75">
        <v>203233</v>
      </c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101">
        <v>305878.86</v>
      </c>
      <c r="AB730" s="57"/>
      <c r="AC730" s="15">
        <v>2</v>
      </c>
      <c r="AD730" s="16">
        <v>102646</v>
      </c>
      <c r="AE730" s="15"/>
    </row>
    <row r="731" spans="1:31" hidden="1">
      <c r="A731" s="268"/>
      <c r="B731" s="285"/>
      <c r="C731" s="286"/>
      <c r="D731" s="287"/>
      <c r="E731" s="272"/>
      <c r="F731" s="10" t="s">
        <v>205</v>
      </c>
      <c r="G731" s="75"/>
      <c r="H731" s="75"/>
      <c r="I731" s="75">
        <v>180000</v>
      </c>
      <c r="J731" s="75"/>
      <c r="K731" s="75"/>
      <c r="L731" s="75"/>
      <c r="M731" s="75">
        <v>90000</v>
      </c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101">
        <v>180000</v>
      </c>
      <c r="AB731" s="57"/>
      <c r="AC731" s="15"/>
      <c r="AD731" s="16"/>
      <c r="AE731" s="15"/>
    </row>
    <row r="732" spans="1:31" hidden="1">
      <c r="A732" s="268"/>
      <c r="B732" s="285"/>
      <c r="C732" s="286"/>
      <c r="D732" s="287"/>
      <c r="E732" s="272"/>
      <c r="F732" s="10" t="s">
        <v>206</v>
      </c>
      <c r="G732" s="75"/>
      <c r="H732" s="75"/>
      <c r="I732" s="75">
        <v>50000</v>
      </c>
      <c r="J732" s="75"/>
      <c r="K732" s="75"/>
      <c r="L732" s="75"/>
      <c r="M732" s="75">
        <v>50000</v>
      </c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101">
        <v>50000</v>
      </c>
      <c r="AB732" s="57"/>
      <c r="AC732" s="15"/>
      <c r="AD732" s="16"/>
      <c r="AE732" s="15"/>
    </row>
    <row r="733" spans="1:31" hidden="1">
      <c r="A733" s="268"/>
      <c r="B733" s="285"/>
      <c r="C733" s="286"/>
      <c r="D733" s="287"/>
      <c r="E733" s="272"/>
      <c r="F733" s="10" t="s">
        <v>215</v>
      </c>
      <c r="G733" s="75"/>
      <c r="H733" s="75"/>
      <c r="I733" s="75">
        <v>50000</v>
      </c>
      <c r="J733" s="75"/>
      <c r="K733" s="75"/>
      <c r="L733" s="75"/>
      <c r="M733" s="75">
        <v>50000</v>
      </c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101">
        <v>50000</v>
      </c>
      <c r="AB733" s="57"/>
      <c r="AC733" s="15"/>
      <c r="AD733" s="16"/>
      <c r="AE733" s="15"/>
    </row>
    <row r="734" spans="1:31" hidden="1">
      <c r="A734" s="268"/>
      <c r="B734" s="285"/>
      <c r="C734" s="286"/>
      <c r="D734" s="287"/>
      <c r="E734" s="272"/>
      <c r="F734" s="14" t="s">
        <v>208</v>
      </c>
      <c r="G734" s="75"/>
      <c r="H734" s="75"/>
      <c r="I734" s="75"/>
      <c r="J734" s="75"/>
      <c r="K734" s="75"/>
      <c r="L734" s="75"/>
      <c r="M734" s="75"/>
      <c r="N734" s="75">
        <v>10622</v>
      </c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101">
        <v>10622.11</v>
      </c>
      <c r="AB734" s="57"/>
      <c r="AC734" s="15"/>
      <c r="AD734" s="16"/>
      <c r="AE734" s="15"/>
    </row>
    <row r="735" spans="1:31" hidden="1">
      <c r="A735" s="68"/>
      <c r="B735" s="69" t="s">
        <v>37</v>
      </c>
      <c r="C735" s="70"/>
      <c r="D735" s="71"/>
      <c r="E735" s="72"/>
      <c r="F735" s="73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7">
        <f>SUM(AA728:AA734)</f>
        <v>1672638.49</v>
      </c>
      <c r="AB735" s="28">
        <f>AA735/E728</f>
        <v>0.80480016791962039</v>
      </c>
      <c r="AC735" s="15"/>
      <c r="AD735" s="16"/>
      <c r="AE735" s="15"/>
    </row>
    <row r="736" spans="1:31" hidden="1">
      <c r="A736" s="190">
        <v>92</v>
      </c>
      <c r="B736" s="233" t="s">
        <v>627</v>
      </c>
      <c r="C736" s="196" t="s">
        <v>628</v>
      </c>
      <c r="D736" s="199" t="s">
        <v>629</v>
      </c>
      <c r="E736" s="202">
        <f>'[1]Raport selectie'!$AG$104</f>
        <v>1921219.09</v>
      </c>
      <c r="F736" s="10" t="s">
        <v>198</v>
      </c>
      <c r="G736" s="75"/>
      <c r="H736" s="75"/>
      <c r="I736" s="75"/>
      <c r="J736" s="75">
        <v>232081</v>
      </c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101">
        <v>232081</v>
      </c>
      <c r="AB736" s="57"/>
      <c r="AC736" s="15">
        <v>2</v>
      </c>
      <c r="AD736" s="16">
        <v>129878</v>
      </c>
      <c r="AE736" s="15"/>
    </row>
    <row r="737" spans="1:31" hidden="1">
      <c r="A737" s="191"/>
      <c r="B737" s="234"/>
      <c r="C737" s="197"/>
      <c r="D737" s="215"/>
      <c r="E737" s="203"/>
      <c r="F737" s="10" t="s">
        <v>52</v>
      </c>
      <c r="G737" s="75"/>
      <c r="H737" s="75"/>
      <c r="I737" s="75"/>
      <c r="J737" s="75">
        <v>123772</v>
      </c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101">
        <v>123772</v>
      </c>
      <c r="AB737" s="57"/>
      <c r="AC737" s="15"/>
      <c r="AD737" s="16"/>
      <c r="AE737" s="15"/>
    </row>
    <row r="738" spans="1:31" hidden="1">
      <c r="A738" s="191"/>
      <c r="B738" s="234"/>
      <c r="C738" s="197"/>
      <c r="D738" s="215"/>
      <c r="E738" s="203"/>
      <c r="F738" s="10" t="s">
        <v>53</v>
      </c>
      <c r="G738" s="75"/>
      <c r="H738" s="75"/>
      <c r="I738" s="75"/>
      <c r="J738" s="75">
        <v>247580</v>
      </c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101">
        <v>247580</v>
      </c>
      <c r="AB738" s="57"/>
      <c r="AC738" s="15">
        <v>2</v>
      </c>
      <c r="AD738" s="16">
        <v>246704</v>
      </c>
      <c r="AE738" s="15"/>
    </row>
    <row r="739" spans="1:31" hidden="1">
      <c r="A739" s="191"/>
      <c r="B739" s="234"/>
      <c r="C739" s="197"/>
      <c r="D739" s="215"/>
      <c r="E739" s="203"/>
      <c r="F739" s="10" t="s">
        <v>125</v>
      </c>
      <c r="G739" s="75"/>
      <c r="H739" s="75"/>
      <c r="I739" s="75"/>
      <c r="J739" s="75">
        <v>154721</v>
      </c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101">
        <v>154721</v>
      </c>
      <c r="AB739" s="57"/>
      <c r="AC739" s="15">
        <v>2</v>
      </c>
      <c r="AD739" s="16">
        <v>100000</v>
      </c>
      <c r="AE739" s="15"/>
    </row>
    <row r="740" spans="1:31" hidden="1">
      <c r="A740" s="191"/>
      <c r="B740" s="234"/>
      <c r="C740" s="197"/>
      <c r="D740" s="215"/>
      <c r="E740" s="203"/>
      <c r="F740" s="10" t="s">
        <v>55</v>
      </c>
      <c r="G740" s="75"/>
      <c r="H740" s="75"/>
      <c r="I740" s="75"/>
      <c r="J740" s="75">
        <v>683487</v>
      </c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101">
        <v>683487</v>
      </c>
      <c r="AB740" s="57"/>
      <c r="AC740" s="15">
        <v>6</v>
      </c>
      <c r="AD740" s="16">
        <v>491727</v>
      </c>
      <c r="AE740" s="15"/>
    </row>
    <row r="741" spans="1:31" hidden="1">
      <c r="A741" s="192"/>
      <c r="B741" s="235"/>
      <c r="C741" s="198"/>
      <c r="D741" s="257"/>
      <c r="E741" s="204"/>
      <c r="F741" s="10" t="s">
        <v>151</v>
      </c>
      <c r="G741" s="75"/>
      <c r="H741" s="75"/>
      <c r="I741" s="75"/>
      <c r="J741" s="75">
        <v>123768</v>
      </c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101">
        <v>123768</v>
      </c>
      <c r="AB741" s="57"/>
      <c r="AC741" s="15"/>
      <c r="AD741" s="16"/>
      <c r="AE741" s="15"/>
    </row>
    <row r="742" spans="1:31" hidden="1">
      <c r="A742" s="68"/>
      <c r="B742" s="69" t="s">
        <v>37</v>
      </c>
      <c r="C742" s="70"/>
      <c r="D742" s="71"/>
      <c r="E742" s="72"/>
      <c r="F742" s="73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7">
        <f>SUM(AA736:AA741)</f>
        <v>1565409</v>
      </c>
      <c r="AB742" s="28">
        <f>AA742/E736</f>
        <v>0.81479983628519947</v>
      </c>
      <c r="AC742" s="15"/>
      <c r="AD742" s="16"/>
      <c r="AE742" s="15"/>
    </row>
    <row r="743" spans="1:31" hidden="1">
      <c r="A743" s="190">
        <v>93</v>
      </c>
      <c r="B743" s="233" t="s">
        <v>630</v>
      </c>
      <c r="C743" s="196" t="s">
        <v>631</v>
      </c>
      <c r="D743" s="199" t="s">
        <v>632</v>
      </c>
      <c r="E743" s="96"/>
      <c r="F743" s="10" t="s">
        <v>633</v>
      </c>
      <c r="G743" s="75"/>
      <c r="H743" s="75"/>
      <c r="I743" s="75"/>
      <c r="J743" s="75"/>
      <c r="K743" s="75">
        <v>760000</v>
      </c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101">
        <v>760000</v>
      </c>
      <c r="AB743" s="57"/>
      <c r="AC743" s="15"/>
      <c r="AD743" s="16"/>
      <c r="AE743" s="15"/>
    </row>
    <row r="744" spans="1:31" hidden="1">
      <c r="A744" s="191"/>
      <c r="B744" s="234"/>
      <c r="C744" s="197"/>
      <c r="D744" s="215"/>
      <c r="E744" s="98"/>
      <c r="F744" s="10" t="s">
        <v>206</v>
      </c>
      <c r="G744" s="75"/>
      <c r="H744" s="75"/>
      <c r="I744" s="75"/>
      <c r="J744" s="75"/>
      <c r="K744" s="75">
        <v>700000</v>
      </c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101">
        <v>700000</v>
      </c>
      <c r="AB744" s="57"/>
      <c r="AC744" s="15"/>
      <c r="AD744" s="16"/>
      <c r="AE744" s="15"/>
    </row>
    <row r="745" spans="1:31" hidden="1">
      <c r="A745" s="191"/>
      <c r="B745" s="234"/>
      <c r="C745" s="197"/>
      <c r="D745" s="215"/>
      <c r="E745" s="99">
        <f>'[1]Raport selectie'!$AG$105</f>
        <v>2787598.31</v>
      </c>
      <c r="F745" s="10" t="s">
        <v>634</v>
      </c>
      <c r="G745" s="75"/>
      <c r="H745" s="75"/>
      <c r="I745" s="75"/>
      <c r="J745" s="75"/>
      <c r="K745" s="75">
        <v>500000</v>
      </c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101">
        <v>500000</v>
      </c>
      <c r="AB745" s="57"/>
      <c r="AC745" s="15"/>
      <c r="AD745" s="16"/>
      <c r="AE745" s="15"/>
    </row>
    <row r="746" spans="1:31" hidden="1">
      <c r="A746" s="191"/>
      <c r="B746" s="234"/>
      <c r="C746" s="197"/>
      <c r="D746" s="215"/>
      <c r="E746" s="98"/>
      <c r="F746" s="10" t="s">
        <v>635</v>
      </c>
      <c r="G746" s="75"/>
      <c r="H746" s="75"/>
      <c r="I746" s="75"/>
      <c r="J746" s="75"/>
      <c r="K746" s="75"/>
      <c r="L746" s="75">
        <v>15000</v>
      </c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101">
        <v>15000</v>
      </c>
      <c r="AB746" s="57"/>
      <c r="AC746" s="15"/>
      <c r="AD746" s="16"/>
      <c r="AE746" s="15"/>
    </row>
    <row r="747" spans="1:31" hidden="1">
      <c r="A747" s="191"/>
      <c r="B747" s="234"/>
      <c r="C747" s="197"/>
      <c r="D747" s="215"/>
      <c r="E747" s="98"/>
      <c r="F747" s="10" t="s">
        <v>207</v>
      </c>
      <c r="G747" s="75"/>
      <c r="H747" s="75"/>
      <c r="I747" s="75"/>
      <c r="J747" s="75"/>
      <c r="K747" s="75"/>
      <c r="L747" s="75">
        <v>235000</v>
      </c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101">
        <v>235000</v>
      </c>
      <c r="AB747" s="57"/>
      <c r="AC747" s="15"/>
      <c r="AD747" s="16"/>
      <c r="AE747" s="15"/>
    </row>
    <row r="748" spans="1:31" hidden="1">
      <c r="A748" s="192"/>
      <c r="B748" s="235"/>
      <c r="C748" s="198"/>
      <c r="D748" s="257"/>
      <c r="E748" s="52"/>
      <c r="F748" s="10" t="s">
        <v>205</v>
      </c>
      <c r="G748" s="75"/>
      <c r="H748" s="75"/>
      <c r="I748" s="75"/>
      <c r="J748" s="75"/>
      <c r="K748" s="75"/>
      <c r="L748" s="75">
        <v>50000</v>
      </c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101">
        <v>50000</v>
      </c>
      <c r="AB748" s="57"/>
      <c r="AC748" s="15"/>
      <c r="AD748" s="16"/>
      <c r="AE748" s="15"/>
    </row>
    <row r="749" spans="1:31" hidden="1">
      <c r="A749" s="68"/>
      <c r="B749" s="69" t="s">
        <v>37</v>
      </c>
      <c r="C749" s="70"/>
      <c r="D749" s="71"/>
      <c r="E749" s="72"/>
      <c r="F749" s="73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7">
        <f>SUM(AA743:AA748)</f>
        <v>2260000</v>
      </c>
      <c r="AB749" s="28">
        <f>AA749/E745</f>
        <v>0.81073373875018595</v>
      </c>
      <c r="AC749" s="15"/>
      <c r="AD749" s="16"/>
      <c r="AE749" s="15"/>
    </row>
    <row r="750" spans="1:31" hidden="1">
      <c r="A750" s="190">
        <v>94</v>
      </c>
      <c r="B750" s="258" t="s">
        <v>636</v>
      </c>
      <c r="C750" s="260" t="s">
        <v>637</v>
      </c>
      <c r="D750" s="262" t="s">
        <v>638</v>
      </c>
      <c r="E750" s="322">
        <v>3977290.45</v>
      </c>
      <c r="F750" s="10" t="s">
        <v>214</v>
      </c>
      <c r="G750" s="75"/>
      <c r="H750" s="75"/>
      <c r="I750" s="75"/>
      <c r="J750" s="75">
        <v>266574.82</v>
      </c>
      <c r="K750" s="75"/>
      <c r="L750" s="75"/>
      <c r="M750" s="75">
        <v>161365.85</v>
      </c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101">
        <v>266574.82</v>
      </c>
      <c r="AB750" s="57"/>
      <c r="AC750" s="15">
        <v>2</v>
      </c>
      <c r="AD750" s="16">
        <v>105209</v>
      </c>
      <c r="AE750" s="15"/>
    </row>
    <row r="751" spans="1:31" hidden="1">
      <c r="A751" s="191"/>
      <c r="B751" s="264"/>
      <c r="C751" s="265"/>
      <c r="D751" s="273"/>
      <c r="E751" s="323"/>
      <c r="F751" s="10" t="s">
        <v>205</v>
      </c>
      <c r="G751" s="75"/>
      <c r="H751" s="75"/>
      <c r="I751" s="75"/>
      <c r="J751" s="75">
        <v>200000</v>
      </c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101">
        <f t="shared" ref="AA751:AA761" si="20">SUM(G751:N751)</f>
        <v>200000</v>
      </c>
      <c r="AB751" s="57"/>
      <c r="AC751" s="15"/>
      <c r="AD751" s="16"/>
      <c r="AE751" s="15"/>
    </row>
    <row r="752" spans="1:31" hidden="1">
      <c r="A752" s="191"/>
      <c r="B752" s="264"/>
      <c r="C752" s="265"/>
      <c r="D752" s="273"/>
      <c r="E752" s="323"/>
      <c r="F752" s="10" t="s">
        <v>206</v>
      </c>
      <c r="G752" s="75"/>
      <c r="H752" s="75"/>
      <c r="I752" s="75"/>
      <c r="J752" s="75">
        <v>40000</v>
      </c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101">
        <f t="shared" si="20"/>
        <v>40000</v>
      </c>
      <c r="AB752" s="57"/>
      <c r="AC752" s="15"/>
      <c r="AD752" s="16"/>
      <c r="AE752" s="15"/>
    </row>
    <row r="753" spans="1:31" hidden="1">
      <c r="A753" s="191"/>
      <c r="B753" s="264"/>
      <c r="C753" s="265"/>
      <c r="D753" s="273"/>
      <c r="E753" s="323"/>
      <c r="F753" s="10" t="s">
        <v>452</v>
      </c>
      <c r="G753" s="75"/>
      <c r="H753" s="75"/>
      <c r="I753" s="75"/>
      <c r="J753" s="75"/>
      <c r="K753" s="75">
        <v>500000</v>
      </c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101">
        <f t="shared" si="20"/>
        <v>500000</v>
      </c>
      <c r="AB753" s="57"/>
      <c r="AC753" s="15"/>
      <c r="AD753" s="16"/>
      <c r="AE753" s="15"/>
    </row>
    <row r="754" spans="1:31" hidden="1">
      <c r="A754" s="191"/>
      <c r="B754" s="264"/>
      <c r="C754" s="265"/>
      <c r="D754" s="273"/>
      <c r="E754" s="323"/>
      <c r="F754" s="10" t="s">
        <v>453</v>
      </c>
      <c r="G754" s="75"/>
      <c r="H754" s="75"/>
      <c r="I754" s="75"/>
      <c r="J754" s="75">
        <v>200000</v>
      </c>
      <c r="K754" s="75"/>
      <c r="L754" s="75"/>
      <c r="M754" s="75">
        <v>150000</v>
      </c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101">
        <v>200000</v>
      </c>
      <c r="AB754" s="57"/>
      <c r="AC754" s="15">
        <v>3</v>
      </c>
      <c r="AD754" s="16">
        <v>170000</v>
      </c>
      <c r="AE754" s="15" t="s">
        <v>639</v>
      </c>
    </row>
    <row r="755" spans="1:31" hidden="1">
      <c r="A755" s="191"/>
      <c r="B755" s="264"/>
      <c r="C755" s="265"/>
      <c r="D755" s="273"/>
      <c r="E755" s="323"/>
      <c r="F755" s="10" t="s">
        <v>454</v>
      </c>
      <c r="G755" s="75"/>
      <c r="H755" s="75"/>
      <c r="I755" s="75"/>
      <c r="J755" s="75">
        <v>1232192</v>
      </c>
      <c r="K755" s="75"/>
      <c r="L755" s="75"/>
      <c r="M755" s="75">
        <v>1067528</v>
      </c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  <c r="AA755" s="101">
        <v>1232192</v>
      </c>
      <c r="AB755" s="57"/>
      <c r="AC755" s="15">
        <v>2</v>
      </c>
      <c r="AD755" s="16">
        <v>164664</v>
      </c>
      <c r="AE755" s="15"/>
    </row>
    <row r="756" spans="1:31" hidden="1">
      <c r="A756" s="191"/>
      <c r="B756" s="264"/>
      <c r="C756" s="265"/>
      <c r="D756" s="273"/>
      <c r="E756" s="323"/>
      <c r="F756" s="10" t="s">
        <v>455</v>
      </c>
      <c r="G756" s="75"/>
      <c r="H756" s="75"/>
      <c r="I756" s="75"/>
      <c r="J756" s="75">
        <v>144861.17000000001</v>
      </c>
      <c r="K756" s="75"/>
      <c r="L756" s="75"/>
      <c r="M756" s="75">
        <v>144861.17000000001</v>
      </c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101">
        <v>144861.17000000001</v>
      </c>
      <c r="AB756" s="57"/>
      <c r="AC756" s="15"/>
      <c r="AD756" s="16"/>
      <c r="AE756" s="15"/>
    </row>
    <row r="757" spans="1:31" hidden="1">
      <c r="A757" s="191"/>
      <c r="B757" s="264"/>
      <c r="C757" s="265"/>
      <c r="D757" s="273"/>
      <c r="E757" s="323"/>
      <c r="F757" s="10" t="s">
        <v>217</v>
      </c>
      <c r="G757" s="75"/>
      <c r="H757" s="75"/>
      <c r="I757" s="75"/>
      <c r="J757" s="75"/>
      <c r="K757" s="75"/>
      <c r="L757" s="75"/>
      <c r="M757" s="75">
        <v>9000</v>
      </c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  <c r="AA757" s="101">
        <f t="shared" si="20"/>
        <v>9000</v>
      </c>
      <c r="AB757" s="57"/>
      <c r="AC757" s="15"/>
      <c r="AD757" s="16"/>
      <c r="AE757" s="15" t="s">
        <v>640</v>
      </c>
    </row>
    <row r="758" spans="1:31" hidden="1">
      <c r="A758" s="191"/>
      <c r="B758" s="264"/>
      <c r="C758" s="265"/>
      <c r="D758" s="273"/>
      <c r="E758" s="323"/>
      <c r="F758" s="10" t="s">
        <v>211</v>
      </c>
      <c r="G758" s="75"/>
      <c r="H758" s="75"/>
      <c r="I758" s="75"/>
      <c r="J758" s="75"/>
      <c r="K758" s="75"/>
      <c r="L758" s="75"/>
      <c r="M758" s="75"/>
      <c r="N758" s="75">
        <v>50000</v>
      </c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101">
        <f t="shared" si="20"/>
        <v>50000</v>
      </c>
      <c r="AB758" s="57"/>
      <c r="AC758" s="15"/>
      <c r="AD758" s="16"/>
      <c r="AE758" s="15" t="s">
        <v>640</v>
      </c>
    </row>
    <row r="759" spans="1:31" hidden="1">
      <c r="A759" s="191"/>
      <c r="B759" s="264"/>
      <c r="C759" s="265"/>
      <c r="D759" s="273"/>
      <c r="E759" s="323"/>
      <c r="F759" s="10" t="s">
        <v>207</v>
      </c>
      <c r="G759" s="75"/>
      <c r="H759" s="75"/>
      <c r="I759" s="75"/>
      <c r="J759" s="75"/>
      <c r="K759" s="75"/>
      <c r="L759" s="75"/>
      <c r="M759" s="75"/>
      <c r="N759" s="75">
        <v>58551.73</v>
      </c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  <c r="AA759" s="101">
        <f t="shared" si="20"/>
        <v>58551.73</v>
      </c>
      <c r="AB759" s="57"/>
      <c r="AC759" s="15"/>
      <c r="AD759" s="16"/>
      <c r="AE759" s="15" t="s">
        <v>640</v>
      </c>
    </row>
    <row r="760" spans="1:31" hidden="1">
      <c r="A760" s="191"/>
      <c r="B760" s="264"/>
      <c r="C760" s="265"/>
      <c r="D760" s="273"/>
      <c r="E760" s="323"/>
      <c r="F760" s="10" t="s">
        <v>215</v>
      </c>
      <c r="G760" s="75"/>
      <c r="H760" s="75"/>
      <c r="I760" s="75"/>
      <c r="J760" s="75"/>
      <c r="K760" s="75">
        <v>260000</v>
      </c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  <c r="AA760" s="101">
        <f t="shared" si="20"/>
        <v>260000</v>
      </c>
      <c r="AB760" s="57"/>
      <c r="AC760" s="15"/>
      <c r="AD760" s="16"/>
      <c r="AE760" s="15"/>
    </row>
    <row r="761" spans="1:31" hidden="1">
      <c r="A761" s="192"/>
      <c r="B761" s="259"/>
      <c r="C761" s="261"/>
      <c r="D761" s="263"/>
      <c r="E761" s="324"/>
      <c r="F761" s="10" t="s">
        <v>208</v>
      </c>
      <c r="G761" s="75"/>
      <c r="H761" s="75"/>
      <c r="I761" s="75"/>
      <c r="J761" s="75"/>
      <c r="K761" s="75">
        <v>220653</v>
      </c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  <c r="AA761" s="101">
        <f t="shared" si="20"/>
        <v>220653</v>
      </c>
      <c r="AB761" s="57"/>
      <c r="AC761" s="15"/>
      <c r="AD761" s="16"/>
      <c r="AE761" s="15"/>
    </row>
    <row r="762" spans="1:31" hidden="1">
      <c r="A762" s="68"/>
      <c r="B762" s="104" t="s">
        <v>37</v>
      </c>
      <c r="C762" s="108"/>
      <c r="D762" s="105"/>
      <c r="E762" s="106"/>
      <c r="F762" s="107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7">
        <f>SUM(AA750:AA761)</f>
        <v>3181832.72</v>
      </c>
      <c r="AB762" s="28">
        <f>AA762/E750</f>
        <v>0.80000009051388243</v>
      </c>
      <c r="AC762" s="15"/>
      <c r="AD762" s="16"/>
      <c r="AE762" s="15"/>
    </row>
    <row r="763" spans="1:31" hidden="1">
      <c r="A763" s="190">
        <v>95</v>
      </c>
      <c r="B763" s="258" t="s">
        <v>641</v>
      </c>
      <c r="C763" s="260" t="s">
        <v>642</v>
      </c>
      <c r="D763" s="262" t="s">
        <v>643</v>
      </c>
      <c r="E763" s="279">
        <v>2148850.44</v>
      </c>
      <c r="F763" s="10" t="s">
        <v>198</v>
      </c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  <c r="AA763" s="101"/>
      <c r="AB763" s="57"/>
      <c r="AC763" s="15"/>
      <c r="AD763" s="16"/>
      <c r="AE763" s="15"/>
    </row>
    <row r="764" spans="1:31" hidden="1">
      <c r="A764" s="191"/>
      <c r="B764" s="264"/>
      <c r="C764" s="265"/>
      <c r="D764" s="273"/>
      <c r="E764" s="280"/>
      <c r="F764" s="10" t="s">
        <v>127</v>
      </c>
      <c r="G764" s="75"/>
      <c r="H764" s="75"/>
      <c r="I764" s="75"/>
      <c r="J764" s="75"/>
      <c r="K764" s="75"/>
      <c r="L764" s="75"/>
      <c r="M764" s="75"/>
      <c r="N764" s="75">
        <v>1042965.17</v>
      </c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  <c r="AA764" s="101">
        <v>1042965.17</v>
      </c>
      <c r="AB764" s="57"/>
      <c r="AC764" s="15"/>
      <c r="AD764" s="16"/>
      <c r="AE764" s="15"/>
    </row>
    <row r="765" spans="1:31" hidden="1">
      <c r="A765" s="191"/>
      <c r="B765" s="264"/>
      <c r="C765" s="265"/>
      <c r="D765" s="273"/>
      <c r="E765" s="280"/>
      <c r="F765" s="10" t="s">
        <v>128</v>
      </c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101"/>
      <c r="AB765" s="57"/>
      <c r="AC765" s="15"/>
      <c r="AD765" s="16"/>
      <c r="AE765" s="15"/>
    </row>
    <row r="766" spans="1:31" hidden="1">
      <c r="A766" s="191"/>
      <c r="B766" s="264"/>
      <c r="C766" s="265"/>
      <c r="D766" s="273"/>
      <c r="E766" s="280"/>
      <c r="F766" s="10" t="s">
        <v>644</v>
      </c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  <c r="AA766" s="101"/>
      <c r="AB766" s="57"/>
      <c r="AC766" s="15"/>
      <c r="AD766" s="16"/>
      <c r="AE766" s="15"/>
    </row>
    <row r="767" spans="1:31" hidden="1">
      <c r="A767" s="191"/>
      <c r="B767" s="264"/>
      <c r="C767" s="265"/>
      <c r="D767" s="273"/>
      <c r="E767" s="280"/>
      <c r="F767" s="10" t="s">
        <v>124</v>
      </c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101"/>
      <c r="AB767" s="57"/>
      <c r="AC767" s="15"/>
      <c r="AD767" s="16"/>
      <c r="AE767" s="15"/>
    </row>
    <row r="768" spans="1:31" hidden="1">
      <c r="A768" s="191"/>
      <c r="B768" s="264"/>
      <c r="C768" s="265"/>
      <c r="D768" s="273"/>
      <c r="E768" s="280"/>
      <c r="F768" s="10" t="s">
        <v>156</v>
      </c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  <c r="AA768" s="101"/>
      <c r="AB768" s="57"/>
      <c r="AC768" s="15"/>
      <c r="AD768" s="16"/>
      <c r="AE768" s="15"/>
    </row>
    <row r="769" spans="1:31" hidden="1">
      <c r="A769" s="191"/>
      <c r="B769" s="264"/>
      <c r="C769" s="265"/>
      <c r="D769" s="273"/>
      <c r="E769" s="280"/>
      <c r="F769" s="10" t="s">
        <v>126</v>
      </c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  <c r="AA769" s="101"/>
      <c r="AB769" s="57"/>
      <c r="AC769" s="15"/>
      <c r="AD769" s="16"/>
      <c r="AE769" s="15"/>
    </row>
    <row r="770" spans="1:31" hidden="1">
      <c r="A770" s="191"/>
      <c r="B770" s="264"/>
      <c r="C770" s="265"/>
      <c r="D770" s="273"/>
      <c r="E770" s="280"/>
      <c r="F770" s="10" t="s">
        <v>161</v>
      </c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  <c r="AA770" s="101"/>
      <c r="AB770" s="57"/>
      <c r="AC770" s="15"/>
      <c r="AD770" s="16"/>
      <c r="AE770" s="15"/>
    </row>
    <row r="771" spans="1:31" hidden="1">
      <c r="A771" s="68"/>
      <c r="B771" s="104" t="s">
        <v>37</v>
      </c>
      <c r="C771" s="108"/>
      <c r="D771" s="105"/>
      <c r="E771" s="106"/>
      <c r="F771" s="107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7">
        <f>SUM(AA763:AA770)</f>
        <v>1042965.17</v>
      </c>
      <c r="AB771" s="28">
        <f>AA771/E763</f>
        <v>0.48535959068421719</v>
      </c>
      <c r="AC771" s="15"/>
      <c r="AD771" s="16"/>
      <c r="AE771" s="15"/>
    </row>
    <row r="772" spans="1:31" hidden="1">
      <c r="A772" s="190">
        <v>96</v>
      </c>
      <c r="B772" s="193" t="s">
        <v>645</v>
      </c>
      <c r="C772" s="196" t="s">
        <v>642</v>
      </c>
      <c r="D772" s="199" t="s">
        <v>646</v>
      </c>
      <c r="E772" s="202">
        <v>1537646.56272</v>
      </c>
      <c r="F772" s="10" t="s">
        <v>51</v>
      </c>
      <c r="G772" s="75"/>
      <c r="H772" s="75"/>
      <c r="I772" s="75">
        <v>736000.01</v>
      </c>
      <c r="J772" s="75"/>
      <c r="K772" s="75"/>
      <c r="L772" s="75">
        <v>241605.01</v>
      </c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  <c r="AA772" s="101">
        <v>736000</v>
      </c>
      <c r="AB772" s="57"/>
      <c r="AC772" s="15">
        <v>6</v>
      </c>
      <c r="AD772" s="16">
        <v>593875</v>
      </c>
      <c r="AE772" s="15"/>
    </row>
    <row r="773" spans="1:31" hidden="1">
      <c r="A773" s="191"/>
      <c r="B773" s="194"/>
      <c r="C773" s="197"/>
      <c r="D773" s="215"/>
      <c r="E773" s="203"/>
      <c r="F773" s="10" t="s">
        <v>125</v>
      </c>
      <c r="G773" s="75"/>
      <c r="H773" s="75"/>
      <c r="I773" s="75"/>
      <c r="J773" s="75"/>
      <c r="K773" s="75"/>
      <c r="L773" s="75">
        <v>321884.09999999998</v>
      </c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  <c r="AA773" s="101">
        <v>321884</v>
      </c>
      <c r="AB773" s="57"/>
      <c r="AC773" s="15">
        <v>3</v>
      </c>
      <c r="AD773" s="16">
        <v>171068</v>
      </c>
      <c r="AE773" s="15"/>
    </row>
    <row r="774" spans="1:31" hidden="1">
      <c r="A774" s="191"/>
      <c r="B774" s="194"/>
      <c r="C774" s="197"/>
      <c r="D774" s="215"/>
      <c r="E774" s="203"/>
      <c r="F774" s="10" t="s">
        <v>566</v>
      </c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101"/>
      <c r="AB774" s="57" t="s">
        <v>30</v>
      </c>
      <c r="AC774" s="15"/>
      <c r="AD774" s="16"/>
      <c r="AE774" s="15" t="s">
        <v>640</v>
      </c>
    </row>
    <row r="775" spans="1:31" hidden="1">
      <c r="A775" s="191"/>
      <c r="B775" s="194"/>
      <c r="C775" s="197"/>
      <c r="D775" s="215"/>
      <c r="E775" s="203"/>
      <c r="F775" s="10" t="s">
        <v>647</v>
      </c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  <c r="AA775" s="101"/>
      <c r="AB775" s="57"/>
      <c r="AC775" s="15"/>
      <c r="AD775" s="16"/>
      <c r="AE775" s="15" t="s">
        <v>640</v>
      </c>
    </row>
    <row r="776" spans="1:31" hidden="1">
      <c r="A776" s="192"/>
      <c r="B776" s="195"/>
      <c r="C776" s="198"/>
      <c r="D776" s="257"/>
      <c r="E776" s="204"/>
      <c r="F776" s="10" t="s">
        <v>55</v>
      </c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  <c r="AA776" s="101"/>
      <c r="AB776" s="57"/>
      <c r="AC776" s="15"/>
      <c r="AD776" s="16"/>
      <c r="AE776" s="15" t="s">
        <v>640</v>
      </c>
    </row>
    <row r="777" spans="1:31" hidden="1">
      <c r="A777" s="68"/>
      <c r="B777" s="69" t="s">
        <v>37</v>
      </c>
      <c r="C777" s="70"/>
      <c r="D777" s="71"/>
      <c r="E777" s="72"/>
      <c r="F777" s="73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7">
        <f>SUM(AA772:AA776)</f>
        <v>1057884</v>
      </c>
      <c r="AB777" s="28">
        <f>AA777/E772</f>
        <v>0.68798905135174215</v>
      </c>
      <c r="AC777" s="15"/>
      <c r="AD777" s="16"/>
      <c r="AE777" s="15"/>
    </row>
    <row r="778" spans="1:31" hidden="1">
      <c r="A778" s="190">
        <v>97</v>
      </c>
      <c r="B778" s="193" t="s">
        <v>648</v>
      </c>
      <c r="C778" s="196" t="s">
        <v>642</v>
      </c>
      <c r="D778" s="199" t="s">
        <v>649</v>
      </c>
      <c r="E778" s="202">
        <f>'[1]Raport selectie'!$AG$109</f>
        <v>1626079.11</v>
      </c>
      <c r="F778" s="10" t="s">
        <v>257</v>
      </c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  <c r="AA778" s="101"/>
      <c r="AB778" s="57"/>
      <c r="AC778" s="15"/>
      <c r="AD778" s="16"/>
      <c r="AE778" s="15" t="s">
        <v>640</v>
      </c>
    </row>
    <row r="779" spans="1:31" hidden="1">
      <c r="A779" s="191"/>
      <c r="B779" s="194"/>
      <c r="C779" s="197"/>
      <c r="D779" s="215"/>
      <c r="E779" s="203"/>
      <c r="F779" s="10" t="s">
        <v>123</v>
      </c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  <c r="AA779" s="101"/>
      <c r="AB779" s="57"/>
      <c r="AC779" s="15"/>
      <c r="AD779" s="16"/>
      <c r="AE779" s="15" t="s">
        <v>640</v>
      </c>
    </row>
    <row r="780" spans="1:31" hidden="1">
      <c r="A780" s="191"/>
      <c r="B780" s="194"/>
      <c r="C780" s="197"/>
      <c r="D780" s="215"/>
      <c r="E780" s="203"/>
      <c r="F780" s="10" t="s">
        <v>650</v>
      </c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  <c r="AA780" s="101"/>
      <c r="AB780" s="57"/>
      <c r="AC780" s="15"/>
      <c r="AD780" s="16"/>
      <c r="AE780" s="15" t="s">
        <v>640</v>
      </c>
    </row>
    <row r="781" spans="1:31" hidden="1">
      <c r="A781" s="191"/>
      <c r="B781" s="194"/>
      <c r="C781" s="197"/>
      <c r="D781" s="215"/>
      <c r="E781" s="203"/>
      <c r="F781" s="10" t="s">
        <v>222</v>
      </c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101"/>
      <c r="AB781" s="57"/>
      <c r="AC781" s="15"/>
      <c r="AD781" s="16"/>
      <c r="AE781" s="15" t="s">
        <v>640</v>
      </c>
    </row>
    <row r="782" spans="1:31" hidden="1">
      <c r="A782" s="192"/>
      <c r="B782" s="195"/>
      <c r="C782" s="198"/>
      <c r="D782" s="257"/>
      <c r="E782" s="204"/>
      <c r="F782" s="10" t="s">
        <v>156</v>
      </c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  <c r="AA782" s="101"/>
      <c r="AB782" s="57"/>
      <c r="AC782" s="15"/>
      <c r="AD782" s="16"/>
      <c r="AE782" s="15" t="s">
        <v>640</v>
      </c>
    </row>
    <row r="783" spans="1:31" hidden="1">
      <c r="A783" s="68"/>
      <c r="B783" s="69" t="s">
        <v>37</v>
      </c>
      <c r="C783" s="70"/>
      <c r="D783" s="71"/>
      <c r="E783" s="72"/>
      <c r="F783" s="73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7">
        <f>SUM(AA778:AA782)</f>
        <v>0</v>
      </c>
      <c r="AB783" s="28">
        <f>AA783/E778</f>
        <v>0</v>
      </c>
      <c r="AC783" s="15"/>
      <c r="AD783" s="16"/>
      <c r="AE783" s="15"/>
    </row>
    <row r="784" spans="1:31" hidden="1">
      <c r="A784" s="190">
        <v>98</v>
      </c>
      <c r="B784" s="193" t="s">
        <v>651</v>
      </c>
      <c r="C784" s="196" t="s">
        <v>652</v>
      </c>
      <c r="D784" s="199" t="s">
        <v>653</v>
      </c>
      <c r="E784" s="202">
        <f>'[1]Raport selectie'!$AG$110</f>
        <v>2217628.31</v>
      </c>
      <c r="F784" s="10" t="s">
        <v>51</v>
      </c>
      <c r="G784" s="75"/>
      <c r="H784" s="101"/>
      <c r="I784" s="101"/>
      <c r="J784" s="101"/>
      <c r="K784" s="101">
        <v>990425</v>
      </c>
      <c r="L784" s="101"/>
      <c r="M784" s="101"/>
      <c r="N784" s="101">
        <v>476287.17</v>
      </c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>
        <v>990425</v>
      </c>
      <c r="AB784" s="57"/>
      <c r="AC784" s="15"/>
      <c r="AD784" s="16"/>
      <c r="AE784" s="15" t="s">
        <v>654</v>
      </c>
    </row>
    <row r="785" spans="1:31" hidden="1">
      <c r="A785" s="191"/>
      <c r="B785" s="194"/>
      <c r="C785" s="197"/>
      <c r="D785" s="215"/>
      <c r="E785" s="203"/>
      <c r="F785" s="10" t="s">
        <v>53</v>
      </c>
      <c r="G785" s="75"/>
      <c r="H785" s="101"/>
      <c r="I785" s="101"/>
      <c r="J785" s="101">
        <v>180000</v>
      </c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>
        <v>180000</v>
      </c>
      <c r="AB785" s="57"/>
      <c r="AC785" s="15">
        <v>2</v>
      </c>
      <c r="AD785" s="16">
        <v>140000</v>
      </c>
      <c r="AE785" s="15"/>
    </row>
    <row r="786" spans="1:31" hidden="1">
      <c r="A786" s="191"/>
      <c r="B786" s="194"/>
      <c r="C786" s="197"/>
      <c r="D786" s="215"/>
      <c r="E786" s="203"/>
      <c r="F786" s="10" t="s">
        <v>255</v>
      </c>
      <c r="G786" s="75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  <c r="AB786" s="57"/>
      <c r="AC786" s="15"/>
      <c r="AD786" s="16"/>
      <c r="AE786" s="15" t="s">
        <v>640</v>
      </c>
    </row>
    <row r="787" spans="1:31" hidden="1">
      <c r="A787" s="191"/>
      <c r="B787" s="194"/>
      <c r="C787" s="197"/>
      <c r="D787" s="215"/>
      <c r="E787" s="203"/>
      <c r="F787" s="10" t="s">
        <v>156</v>
      </c>
      <c r="G787" s="75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  <c r="AB787" s="57"/>
      <c r="AC787" s="15"/>
      <c r="AD787" s="16"/>
      <c r="AE787" s="15" t="s">
        <v>640</v>
      </c>
    </row>
    <row r="788" spans="1:31" hidden="1">
      <c r="A788" s="191"/>
      <c r="B788" s="194"/>
      <c r="C788" s="197"/>
      <c r="D788" s="215"/>
      <c r="E788" s="203"/>
      <c r="F788" s="10" t="s">
        <v>655</v>
      </c>
      <c r="G788" s="75"/>
      <c r="H788" s="101"/>
      <c r="I788" s="101"/>
      <c r="J788" s="101">
        <v>50000</v>
      </c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>
        <v>50000</v>
      </c>
      <c r="AB788" s="57"/>
      <c r="AC788" s="15">
        <v>1</v>
      </c>
      <c r="AD788" s="16">
        <v>40000</v>
      </c>
      <c r="AE788" s="15"/>
    </row>
    <row r="789" spans="1:31" hidden="1">
      <c r="A789" s="192"/>
      <c r="B789" s="195"/>
      <c r="C789" s="198"/>
      <c r="D789" s="257"/>
      <c r="E789" s="204"/>
      <c r="F789" s="10" t="s">
        <v>284</v>
      </c>
      <c r="G789" s="75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  <c r="AB789" s="57"/>
      <c r="AC789" s="15"/>
      <c r="AD789" s="16"/>
      <c r="AE789" s="15" t="s">
        <v>640</v>
      </c>
    </row>
    <row r="790" spans="1:31" hidden="1">
      <c r="A790" s="68"/>
      <c r="B790" s="69" t="s">
        <v>37</v>
      </c>
      <c r="C790" s="70"/>
      <c r="D790" s="71"/>
      <c r="E790" s="72"/>
      <c r="F790" s="73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7">
        <f>SUM(AA784:AA789)</f>
        <v>1220425</v>
      </c>
      <c r="AB790" s="28">
        <f>AA790/E784</f>
        <v>0.55032892324503202</v>
      </c>
      <c r="AC790" s="15"/>
      <c r="AD790" s="16"/>
      <c r="AE790" s="15"/>
    </row>
    <row r="791" spans="1:31" hidden="1">
      <c r="A791" s="190">
        <v>99</v>
      </c>
      <c r="B791" s="258" t="s">
        <v>656</v>
      </c>
      <c r="C791" s="18"/>
      <c r="D791" s="262" t="s">
        <v>657</v>
      </c>
      <c r="E791" s="322">
        <v>3644600.31</v>
      </c>
      <c r="F791" s="10" t="s">
        <v>124</v>
      </c>
      <c r="G791" s="75"/>
      <c r="H791" s="101"/>
      <c r="I791" s="101"/>
      <c r="J791" s="101">
        <v>297700</v>
      </c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>
        <v>297700</v>
      </c>
      <c r="AB791" s="57"/>
      <c r="AC791" s="15">
        <v>4</v>
      </c>
      <c r="AD791" s="16">
        <v>120000</v>
      </c>
      <c r="AE791" s="15"/>
    </row>
    <row r="792" spans="1:31" hidden="1">
      <c r="A792" s="191"/>
      <c r="B792" s="264"/>
      <c r="C792" s="169"/>
      <c r="D792" s="273"/>
      <c r="E792" s="323"/>
      <c r="F792" s="10" t="s">
        <v>658</v>
      </c>
      <c r="G792" s="75"/>
      <c r="H792" s="101"/>
      <c r="I792" s="101"/>
      <c r="J792" s="101">
        <v>437041</v>
      </c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>
        <v>437041</v>
      </c>
      <c r="AB792" s="57"/>
      <c r="AC792" s="15">
        <v>3</v>
      </c>
      <c r="AD792" s="16">
        <v>428017.8</v>
      </c>
      <c r="AE792" s="15"/>
    </row>
    <row r="793" spans="1:31" hidden="1">
      <c r="A793" s="191"/>
      <c r="B793" s="264"/>
      <c r="C793" s="169"/>
      <c r="D793" s="273"/>
      <c r="E793" s="323"/>
      <c r="F793" s="10" t="s">
        <v>161</v>
      </c>
      <c r="G793" s="75"/>
      <c r="H793" s="101"/>
      <c r="I793" s="101"/>
      <c r="J793" s="101">
        <v>332000</v>
      </c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>
        <v>332000</v>
      </c>
      <c r="AB793" s="57"/>
      <c r="AC793" s="15">
        <v>4</v>
      </c>
      <c r="AD793" s="16">
        <v>200000</v>
      </c>
      <c r="AE793" s="15"/>
    </row>
    <row r="794" spans="1:31" hidden="1">
      <c r="A794" s="191"/>
      <c r="B794" s="264"/>
      <c r="C794" s="169" t="s">
        <v>642</v>
      </c>
      <c r="D794" s="273"/>
      <c r="E794" s="323"/>
      <c r="F794" s="10" t="s">
        <v>129</v>
      </c>
      <c r="G794" s="75"/>
      <c r="H794" s="101"/>
      <c r="I794" s="101"/>
      <c r="J794" s="101">
        <v>1291142</v>
      </c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>
        <v>1291142</v>
      </c>
      <c r="AB794" s="57"/>
      <c r="AC794" s="15">
        <v>3</v>
      </c>
      <c r="AD794" s="16">
        <v>229886.5</v>
      </c>
      <c r="AE794" s="15" t="s">
        <v>659</v>
      </c>
    </row>
    <row r="795" spans="1:31" hidden="1">
      <c r="A795" s="191"/>
      <c r="B795" s="264"/>
      <c r="C795" s="169"/>
      <c r="D795" s="273"/>
      <c r="E795" s="323"/>
      <c r="F795" s="10" t="s">
        <v>164</v>
      </c>
      <c r="G795" s="75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  <c r="AB795" s="57"/>
      <c r="AC795" s="15"/>
      <c r="AD795" s="16"/>
      <c r="AE795" s="15" t="s">
        <v>640</v>
      </c>
    </row>
    <row r="796" spans="1:31" hidden="1">
      <c r="A796" s="191"/>
      <c r="B796" s="264"/>
      <c r="C796" s="169"/>
      <c r="D796" s="273"/>
      <c r="E796" s="323"/>
      <c r="F796" s="10" t="s">
        <v>258</v>
      </c>
      <c r="G796" s="75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  <c r="AB796" s="57"/>
      <c r="AC796" s="15"/>
      <c r="AD796" s="16"/>
      <c r="AE796" s="15" t="s">
        <v>640</v>
      </c>
    </row>
    <row r="797" spans="1:31" hidden="1">
      <c r="A797" s="191"/>
      <c r="B797" s="264"/>
      <c r="C797" s="169"/>
      <c r="D797" s="273"/>
      <c r="E797" s="323"/>
      <c r="F797" s="10" t="s">
        <v>660</v>
      </c>
      <c r="G797" s="75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  <c r="AB797" s="57"/>
      <c r="AC797" s="15"/>
      <c r="AD797" s="16"/>
      <c r="AE797" s="15" t="s">
        <v>640</v>
      </c>
    </row>
    <row r="798" spans="1:31" hidden="1">
      <c r="A798" s="192"/>
      <c r="B798" s="259"/>
      <c r="C798" s="170"/>
      <c r="D798" s="263"/>
      <c r="E798" s="324"/>
      <c r="F798" s="10" t="s">
        <v>661</v>
      </c>
      <c r="G798" s="75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  <c r="AB798" s="57"/>
      <c r="AC798" s="15"/>
      <c r="AD798" s="16"/>
      <c r="AE798" s="15" t="s">
        <v>640</v>
      </c>
    </row>
    <row r="799" spans="1:31" hidden="1">
      <c r="A799" s="68"/>
      <c r="B799" s="104" t="s">
        <v>37</v>
      </c>
      <c r="C799" s="108"/>
      <c r="D799" s="105"/>
      <c r="E799" s="106"/>
      <c r="F799" s="107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7">
        <f>SUM(AA791:AA798)</f>
        <v>2357883</v>
      </c>
      <c r="AB799" s="28">
        <f>AA799/E791</f>
        <v>0.64695242261009411</v>
      </c>
      <c r="AC799" s="15"/>
      <c r="AD799" s="16"/>
      <c r="AE799" s="15"/>
    </row>
    <row r="800" spans="1:31" hidden="1">
      <c r="A800" s="190">
        <v>100</v>
      </c>
      <c r="B800" s="193" t="s">
        <v>662</v>
      </c>
      <c r="C800" s="196" t="s">
        <v>663</v>
      </c>
      <c r="D800" s="199" t="s">
        <v>664</v>
      </c>
      <c r="E800" s="202">
        <f>'[1]Raport selectie'!$AG$112</f>
        <v>1970462.31</v>
      </c>
      <c r="F800" s="10" t="s">
        <v>665</v>
      </c>
      <c r="G800" s="75"/>
      <c r="H800" s="101"/>
      <c r="I800" s="101"/>
      <c r="J800" s="101"/>
      <c r="K800" s="101">
        <v>530870</v>
      </c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>
        <f>N800+M800+L800+K800+J800+I800+H800+G800</f>
        <v>530870</v>
      </c>
      <c r="AB800" s="57"/>
      <c r="AC800" s="15"/>
      <c r="AD800" s="16"/>
      <c r="AE800" s="15"/>
    </row>
    <row r="801" spans="1:31" hidden="1">
      <c r="A801" s="191"/>
      <c r="B801" s="194"/>
      <c r="C801" s="197"/>
      <c r="D801" s="215"/>
      <c r="E801" s="203"/>
      <c r="F801" s="10" t="s">
        <v>222</v>
      </c>
      <c r="G801" s="75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  <c r="AB801" s="57"/>
      <c r="AC801" s="15"/>
      <c r="AD801" s="16"/>
      <c r="AE801" s="15"/>
    </row>
    <row r="802" spans="1:31" hidden="1">
      <c r="A802" s="191"/>
      <c r="B802" s="194"/>
      <c r="C802" s="197"/>
      <c r="D802" s="215"/>
      <c r="E802" s="203"/>
      <c r="F802" s="10" t="s">
        <v>124</v>
      </c>
      <c r="G802" s="75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  <c r="AB802" s="57"/>
      <c r="AC802" s="15"/>
      <c r="AD802" s="16"/>
      <c r="AE802" s="15"/>
    </row>
    <row r="803" spans="1:31" hidden="1">
      <c r="A803" s="192"/>
      <c r="B803" s="195"/>
      <c r="C803" s="198"/>
      <c r="D803" s="257"/>
      <c r="E803" s="204"/>
      <c r="F803" s="10" t="s">
        <v>54</v>
      </c>
      <c r="G803" s="75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  <c r="AB803" s="57"/>
      <c r="AC803" s="15"/>
      <c r="AD803" s="16"/>
      <c r="AE803" s="15"/>
    </row>
    <row r="804" spans="1:31" hidden="1">
      <c r="A804" s="68"/>
      <c r="B804" s="69" t="s">
        <v>37</v>
      </c>
      <c r="C804" s="70"/>
      <c r="D804" s="71"/>
      <c r="E804" s="72"/>
      <c r="F804" s="73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7">
        <f>SUM(AA800:AA803)</f>
        <v>530870</v>
      </c>
      <c r="AB804" s="28">
        <f>AA804/E800</f>
        <v>0.26941393261158086</v>
      </c>
      <c r="AC804" s="15"/>
      <c r="AD804" s="16"/>
      <c r="AE804" s="15"/>
    </row>
    <row r="805" spans="1:31" hidden="1">
      <c r="A805" s="190">
        <v>101</v>
      </c>
      <c r="B805" s="193" t="s">
        <v>666</v>
      </c>
      <c r="C805" s="18"/>
      <c r="D805" s="199" t="s">
        <v>667</v>
      </c>
      <c r="E805" s="202">
        <f>'[1]Raport selectie'!$AG$113</f>
        <v>2306825.41</v>
      </c>
      <c r="F805" s="10" t="s">
        <v>205</v>
      </c>
      <c r="G805" s="75"/>
      <c r="H805" s="101"/>
      <c r="I805" s="101">
        <v>1008794.92</v>
      </c>
      <c r="J805" s="101"/>
      <c r="K805" s="101"/>
      <c r="L805" s="101"/>
      <c r="M805" s="101"/>
      <c r="N805" s="101">
        <v>84012.92</v>
      </c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>
        <v>1008794</v>
      </c>
      <c r="AB805" s="57"/>
      <c r="AC805" s="15">
        <v>12</v>
      </c>
      <c r="AD805" s="16">
        <v>924782</v>
      </c>
      <c r="AE805" s="15"/>
    </row>
    <row r="806" spans="1:31" hidden="1">
      <c r="A806" s="191"/>
      <c r="B806" s="194"/>
      <c r="C806" s="97"/>
      <c r="D806" s="215"/>
      <c r="E806" s="203"/>
      <c r="F806" s="10" t="s">
        <v>211</v>
      </c>
      <c r="G806" s="75"/>
      <c r="H806" s="101"/>
      <c r="I806" s="101"/>
      <c r="J806" s="101"/>
      <c r="K806" s="101"/>
      <c r="L806" s="101"/>
      <c r="M806" s="101"/>
      <c r="N806" s="101">
        <v>150000</v>
      </c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>
        <v>150000</v>
      </c>
      <c r="AB806" s="57"/>
      <c r="AC806" s="15"/>
      <c r="AD806" s="16"/>
      <c r="AE806" s="15"/>
    </row>
    <row r="807" spans="1:31" hidden="1">
      <c r="A807" s="191"/>
      <c r="B807" s="194"/>
      <c r="C807" s="97" t="s">
        <v>642</v>
      </c>
      <c r="D807" s="215"/>
      <c r="E807" s="203"/>
      <c r="F807" s="10" t="s">
        <v>207</v>
      </c>
      <c r="G807" s="75"/>
      <c r="H807" s="101"/>
      <c r="I807" s="101"/>
      <c r="J807" s="101"/>
      <c r="K807" s="101"/>
      <c r="L807" s="101"/>
      <c r="M807" s="101"/>
      <c r="N807" s="101">
        <v>232737.39</v>
      </c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>
        <v>232737</v>
      </c>
      <c r="AB807" s="57"/>
      <c r="AC807" s="15"/>
      <c r="AD807" s="16"/>
      <c r="AE807" s="15"/>
    </row>
    <row r="808" spans="1:31" hidden="1">
      <c r="A808" s="191"/>
      <c r="B808" s="194"/>
      <c r="C808" s="97"/>
      <c r="D808" s="215"/>
      <c r="E808" s="203"/>
      <c r="F808" s="10" t="s">
        <v>214</v>
      </c>
      <c r="G808" s="75"/>
      <c r="H808" s="101"/>
      <c r="I808" s="101"/>
      <c r="J808" s="101"/>
      <c r="K808" s="101"/>
      <c r="L808" s="101"/>
      <c r="M808" s="101"/>
      <c r="N808" s="101">
        <v>450929</v>
      </c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>
        <v>450929</v>
      </c>
      <c r="AB808" s="57"/>
      <c r="AC808" s="15"/>
      <c r="AD808" s="16"/>
      <c r="AE808" s="15"/>
    </row>
    <row r="809" spans="1:31" hidden="1">
      <c r="A809" s="192"/>
      <c r="B809" s="195"/>
      <c r="C809" s="100"/>
      <c r="D809" s="257"/>
      <c r="E809" s="204"/>
      <c r="F809" s="10" t="s">
        <v>206</v>
      </c>
      <c r="G809" s="75"/>
      <c r="H809" s="101"/>
      <c r="I809" s="101"/>
      <c r="J809" s="101"/>
      <c r="K809" s="101"/>
      <c r="L809" s="101"/>
      <c r="M809" s="101"/>
      <c r="N809" s="101">
        <v>3000</v>
      </c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>
        <v>3000</v>
      </c>
      <c r="AB809" s="57"/>
      <c r="AC809" s="15"/>
      <c r="AD809" s="16"/>
      <c r="AE809" s="15"/>
    </row>
    <row r="810" spans="1:31" hidden="1">
      <c r="A810" s="68"/>
      <c r="B810" s="69" t="s">
        <v>37</v>
      </c>
      <c r="C810" s="70"/>
      <c r="D810" s="71"/>
      <c r="E810" s="72"/>
      <c r="F810" s="73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7">
        <f>SUM(AA805:AA809)</f>
        <v>1845460</v>
      </c>
      <c r="AB810" s="28">
        <f>AA810/E805</f>
        <v>0.79999985781325333</v>
      </c>
      <c r="AC810" s="15"/>
      <c r="AD810" s="16"/>
      <c r="AE810" s="15"/>
    </row>
    <row r="811" spans="1:31" hidden="1">
      <c r="A811" s="190">
        <v>102</v>
      </c>
      <c r="B811" s="193" t="s">
        <v>668</v>
      </c>
      <c r="C811" s="196" t="s">
        <v>669</v>
      </c>
      <c r="D811" s="199" t="s">
        <v>670</v>
      </c>
      <c r="E811" s="279">
        <v>2195448.54</v>
      </c>
      <c r="F811" s="10" t="s">
        <v>671</v>
      </c>
      <c r="G811" s="75"/>
      <c r="H811" s="75"/>
      <c r="I811" s="75">
        <v>100794.24000000001</v>
      </c>
      <c r="J811" s="75"/>
      <c r="K811" s="75"/>
      <c r="L811" s="75"/>
      <c r="M811" s="75"/>
      <c r="N811" s="75">
        <v>66000</v>
      </c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  <c r="AA811" s="101">
        <v>100794.24000000001</v>
      </c>
      <c r="AB811" s="57"/>
      <c r="AC811" s="15">
        <v>2</v>
      </c>
      <c r="AD811" s="16">
        <v>0</v>
      </c>
      <c r="AE811" s="15" t="s">
        <v>672</v>
      </c>
    </row>
    <row r="812" spans="1:31" hidden="1">
      <c r="A812" s="191"/>
      <c r="B812" s="194"/>
      <c r="C812" s="197"/>
      <c r="D812" s="215"/>
      <c r="E812" s="280"/>
      <c r="F812" s="10" t="s">
        <v>673</v>
      </c>
      <c r="G812" s="75"/>
      <c r="H812" s="75"/>
      <c r="I812" s="75">
        <v>667812.80000000005</v>
      </c>
      <c r="J812" s="75"/>
      <c r="K812" s="75"/>
      <c r="L812" s="75"/>
      <c r="M812" s="75"/>
      <c r="N812" s="75">
        <v>423361.04</v>
      </c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  <c r="AA812" s="101">
        <v>667812.80000000005</v>
      </c>
      <c r="AB812" s="57"/>
      <c r="AC812" s="15">
        <v>3</v>
      </c>
      <c r="AD812" s="16">
        <v>279246</v>
      </c>
      <c r="AE812" s="15" t="s">
        <v>674</v>
      </c>
    </row>
    <row r="813" spans="1:31" hidden="1">
      <c r="A813" s="191"/>
      <c r="B813" s="194"/>
      <c r="C813" s="197"/>
      <c r="D813" s="215"/>
      <c r="E813" s="280"/>
      <c r="F813" s="10" t="s">
        <v>675</v>
      </c>
      <c r="G813" s="75"/>
      <c r="H813" s="75"/>
      <c r="I813" s="75">
        <v>300000</v>
      </c>
      <c r="J813" s="75"/>
      <c r="K813" s="75"/>
      <c r="L813" s="75"/>
      <c r="M813" s="75"/>
      <c r="N813" s="75">
        <v>300000</v>
      </c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  <c r="AA813" s="101">
        <v>300000</v>
      </c>
      <c r="AB813" s="57"/>
      <c r="AC813" s="15"/>
      <c r="AD813" s="16"/>
      <c r="AE813" s="15"/>
    </row>
    <row r="814" spans="1:31" hidden="1">
      <c r="A814" s="191"/>
      <c r="B814" s="194"/>
      <c r="C814" s="197"/>
      <c r="D814" s="215"/>
      <c r="E814" s="280"/>
      <c r="F814" s="10" t="s">
        <v>676</v>
      </c>
      <c r="G814" s="75"/>
      <c r="H814" s="75"/>
      <c r="I814" s="75">
        <v>581983.56999999995</v>
      </c>
      <c r="J814" s="75"/>
      <c r="K814" s="75"/>
      <c r="L814" s="75"/>
      <c r="M814" s="75"/>
      <c r="N814" s="75">
        <v>547337.56999999995</v>
      </c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  <c r="AA814" s="101">
        <v>581983.56999999995</v>
      </c>
      <c r="AB814" s="57"/>
      <c r="AC814" s="15">
        <v>1</v>
      </c>
      <c r="AD814" s="16">
        <v>34646</v>
      </c>
      <c r="AE814" s="15"/>
    </row>
    <row r="815" spans="1:31" hidden="1">
      <c r="A815" s="192"/>
      <c r="B815" s="195"/>
      <c r="C815" s="198"/>
      <c r="D815" s="257"/>
      <c r="E815" s="281"/>
      <c r="F815" s="10" t="s">
        <v>677</v>
      </c>
      <c r="G815" s="75"/>
      <c r="H815" s="75"/>
      <c r="I815" s="75"/>
      <c r="J815" s="75"/>
      <c r="K815" s="75">
        <v>189006.19</v>
      </c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  <c r="AA815" s="101">
        <v>189006.19</v>
      </c>
      <c r="AB815" s="57"/>
      <c r="AC815" s="15"/>
      <c r="AD815" s="16"/>
      <c r="AE815" s="15"/>
    </row>
    <row r="816" spans="1:31" hidden="1">
      <c r="A816" s="68"/>
      <c r="B816" s="69" t="s">
        <v>37</v>
      </c>
      <c r="C816" s="70"/>
      <c r="D816" s="71"/>
      <c r="E816" s="72"/>
      <c r="F816" s="73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7">
        <f>SUM(AA811:AA815)</f>
        <v>1839596.7999999998</v>
      </c>
      <c r="AB816" s="28">
        <f>AA816/E811</f>
        <v>0.83791387795406935</v>
      </c>
      <c r="AC816" s="15"/>
      <c r="AD816" s="16"/>
      <c r="AE816" s="15"/>
    </row>
    <row r="817" spans="1:31" hidden="1">
      <c r="A817" s="190">
        <v>103</v>
      </c>
      <c r="B817" s="193" t="s">
        <v>678</v>
      </c>
      <c r="C817" s="196" t="s">
        <v>679</v>
      </c>
      <c r="D817" s="199" t="s">
        <v>680</v>
      </c>
      <c r="E817" s="202">
        <f>'[1]Raport selectie'!$AG$115</f>
        <v>2801842.31</v>
      </c>
      <c r="F817" s="10" t="s">
        <v>660</v>
      </c>
      <c r="G817" s="11"/>
      <c r="H817" s="12"/>
      <c r="I817" s="12"/>
      <c r="J817" s="13"/>
      <c r="K817" s="12">
        <v>118813</v>
      </c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>
        <v>118813</v>
      </c>
      <c r="AB817" s="57"/>
      <c r="AC817" s="15"/>
      <c r="AD817" s="16"/>
      <c r="AE817" s="15"/>
    </row>
    <row r="818" spans="1:31" hidden="1">
      <c r="A818" s="191"/>
      <c r="B818" s="194"/>
      <c r="C818" s="197"/>
      <c r="D818" s="215"/>
      <c r="E818" s="203"/>
      <c r="F818" s="10" t="s">
        <v>162</v>
      </c>
      <c r="G818" s="11"/>
      <c r="H818" s="12">
        <v>264014</v>
      </c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>
        <v>264014</v>
      </c>
      <c r="AB818" s="57"/>
      <c r="AC818" s="15"/>
      <c r="AD818" s="16"/>
      <c r="AE818" s="15"/>
    </row>
    <row r="819" spans="1:31" hidden="1">
      <c r="A819" s="191"/>
      <c r="B819" s="194"/>
      <c r="C819" s="197"/>
      <c r="D819" s="215"/>
      <c r="E819" s="203"/>
      <c r="F819" s="10" t="s">
        <v>53</v>
      </c>
      <c r="G819" s="11"/>
      <c r="H819" s="12">
        <v>385895</v>
      </c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>
        <v>385895</v>
      </c>
      <c r="AB819" s="57"/>
      <c r="AC819" s="15"/>
      <c r="AD819" s="16"/>
      <c r="AE819" s="15"/>
    </row>
    <row r="820" spans="1:31" hidden="1">
      <c r="A820" s="191"/>
      <c r="B820" s="194"/>
      <c r="C820" s="197"/>
      <c r="D820" s="215"/>
      <c r="E820" s="203"/>
      <c r="F820" s="10" t="s">
        <v>125</v>
      </c>
      <c r="G820" s="11"/>
      <c r="H820" s="12">
        <v>300000</v>
      </c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>
        <v>300000</v>
      </c>
      <c r="AB820" s="57"/>
      <c r="AC820" s="15"/>
      <c r="AD820" s="16"/>
      <c r="AE820" s="15"/>
    </row>
    <row r="821" spans="1:31" hidden="1">
      <c r="A821" s="191"/>
      <c r="B821" s="194"/>
      <c r="C821" s="197"/>
      <c r="D821" s="215"/>
      <c r="E821" s="203"/>
      <c r="F821" s="10" t="s">
        <v>55</v>
      </c>
      <c r="G821" s="11"/>
      <c r="H821" s="12">
        <v>1112753</v>
      </c>
      <c r="I821" s="12"/>
      <c r="J821" s="12"/>
      <c r="K821" s="12"/>
      <c r="L821" s="12"/>
      <c r="M821" s="12">
        <v>728265.11</v>
      </c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>
        <v>1112753</v>
      </c>
      <c r="AB821" s="57"/>
      <c r="AC821" s="15">
        <v>5</v>
      </c>
      <c r="AD821" s="16">
        <v>770382.89</v>
      </c>
      <c r="AE821" s="15" t="s">
        <v>681</v>
      </c>
    </row>
    <row r="822" spans="1:31" hidden="1">
      <c r="A822" s="192"/>
      <c r="B822" s="195"/>
      <c r="C822" s="198"/>
      <c r="D822" s="257"/>
      <c r="E822" s="204"/>
      <c r="F822" s="14" t="s">
        <v>151</v>
      </c>
      <c r="G822" s="11"/>
      <c r="H822" s="12"/>
      <c r="I822" s="12"/>
      <c r="J822" s="12"/>
      <c r="K822" s="12">
        <v>60000</v>
      </c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>
        <v>60000</v>
      </c>
      <c r="AB822" s="57"/>
      <c r="AC822" s="15"/>
      <c r="AD822" s="16"/>
      <c r="AE822" s="15"/>
    </row>
    <row r="823" spans="1:31" hidden="1">
      <c r="A823" s="68"/>
      <c r="B823" s="69" t="s">
        <v>37</v>
      </c>
      <c r="C823" s="70"/>
      <c r="D823" s="71"/>
      <c r="E823" s="72"/>
      <c r="F823" s="73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7">
        <f>SUM(AA817:AA822)</f>
        <v>2241475</v>
      </c>
      <c r="AB823" s="28">
        <f>AA823/E817</f>
        <v>0.80000041115804266</v>
      </c>
      <c r="AC823" s="15"/>
      <c r="AD823" s="16"/>
      <c r="AE823" s="15"/>
    </row>
    <row r="824" spans="1:31" hidden="1">
      <c r="A824" s="190">
        <v>104</v>
      </c>
      <c r="B824" s="193" t="s">
        <v>682</v>
      </c>
      <c r="C824" s="196" t="s">
        <v>679</v>
      </c>
      <c r="D824" s="199" t="s">
        <v>683</v>
      </c>
      <c r="E824" s="276">
        <f>'[1]Raport selectie'!$AG$116</f>
        <v>2359681.94</v>
      </c>
      <c r="F824" s="10" t="s">
        <v>187</v>
      </c>
      <c r="G824" s="11"/>
      <c r="H824" s="12">
        <v>600000</v>
      </c>
      <c r="I824" s="12"/>
      <c r="J824" s="12"/>
      <c r="K824" s="13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>
        <v>600000</v>
      </c>
      <c r="AB824" s="57"/>
      <c r="AC824" s="15">
        <v>3</v>
      </c>
      <c r="AD824" s="16">
        <v>233122</v>
      </c>
      <c r="AE824" s="15"/>
    </row>
    <row r="825" spans="1:31" hidden="1">
      <c r="A825" s="191"/>
      <c r="B825" s="194"/>
      <c r="C825" s="197"/>
      <c r="D825" s="197"/>
      <c r="E825" s="300"/>
      <c r="F825" s="10" t="s">
        <v>127</v>
      </c>
      <c r="G825" s="11"/>
      <c r="H825" s="12">
        <v>315000</v>
      </c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>
        <v>315000</v>
      </c>
      <c r="AB825" s="57"/>
      <c r="AC825" s="15"/>
      <c r="AD825" s="16"/>
      <c r="AE825" s="15"/>
    </row>
    <row r="826" spans="1:31" hidden="1">
      <c r="A826" s="191"/>
      <c r="B826" s="194"/>
      <c r="C826" s="197"/>
      <c r="D826" s="197"/>
      <c r="E826" s="300"/>
      <c r="F826" s="10" t="s">
        <v>125</v>
      </c>
      <c r="G826" s="11"/>
      <c r="H826" s="12"/>
      <c r="I826" s="12"/>
      <c r="J826" s="12">
        <v>390000</v>
      </c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>
        <v>210684</v>
      </c>
      <c r="AB826" s="57"/>
      <c r="AC826" s="15"/>
      <c r="AD826" s="16"/>
      <c r="AE826" s="15"/>
    </row>
    <row r="827" spans="1:31" hidden="1">
      <c r="A827" s="191"/>
      <c r="B827" s="194"/>
      <c r="C827" s="197"/>
      <c r="D827" s="197"/>
      <c r="E827" s="300"/>
      <c r="F827" s="10" t="s">
        <v>151</v>
      </c>
      <c r="G827" s="11"/>
      <c r="H827" s="12"/>
      <c r="I827" s="12"/>
      <c r="J827" s="12"/>
      <c r="K827" s="12">
        <v>280000</v>
      </c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>
        <v>56173</v>
      </c>
      <c r="AB827" s="57"/>
      <c r="AC827" s="15"/>
      <c r="AD827" s="16"/>
      <c r="AE827" s="15"/>
    </row>
    <row r="828" spans="1:31" hidden="1">
      <c r="A828" s="191"/>
      <c r="B828" s="194"/>
      <c r="C828" s="197"/>
      <c r="D828" s="197"/>
      <c r="E828" s="300"/>
      <c r="F828" s="10" t="s">
        <v>52</v>
      </c>
      <c r="G828" s="11"/>
      <c r="H828" s="12"/>
      <c r="I828" s="12"/>
      <c r="J828" s="12"/>
      <c r="K828" s="12"/>
      <c r="L828" s="12">
        <v>210684</v>
      </c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>
        <v>390000</v>
      </c>
      <c r="AB828" s="57"/>
      <c r="AC828" s="15"/>
      <c r="AD828" s="16"/>
      <c r="AE828" s="15"/>
    </row>
    <row r="829" spans="1:31" hidden="1">
      <c r="A829" s="191"/>
      <c r="B829" s="194"/>
      <c r="C829" s="197"/>
      <c r="D829" s="197"/>
      <c r="E829" s="300"/>
      <c r="F829" s="10" t="s">
        <v>84</v>
      </c>
      <c r="G829" s="11"/>
      <c r="H829" s="12"/>
      <c r="I829" s="12"/>
      <c r="J829" s="12"/>
      <c r="K829" s="12"/>
      <c r="L829" s="12">
        <v>56173</v>
      </c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>
        <v>14840</v>
      </c>
      <c r="AB829" s="57"/>
      <c r="AC829" s="15"/>
      <c r="AD829" s="16"/>
      <c r="AE829" s="15"/>
    </row>
    <row r="830" spans="1:31" hidden="1">
      <c r="A830" s="192"/>
      <c r="B830" s="195"/>
      <c r="C830" s="198"/>
      <c r="D830" s="198"/>
      <c r="E830" s="301"/>
      <c r="F830" s="10" t="s">
        <v>372</v>
      </c>
      <c r="G830" s="11"/>
      <c r="H830" s="12"/>
      <c r="I830" s="12"/>
      <c r="J830" s="12"/>
      <c r="K830" s="12"/>
      <c r="L830" s="12">
        <v>14840</v>
      </c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>
        <v>280000</v>
      </c>
      <c r="AB830" s="57"/>
      <c r="AC830" s="15"/>
      <c r="AD830" s="16"/>
      <c r="AE830" s="15"/>
    </row>
    <row r="831" spans="1:31" hidden="1">
      <c r="A831" s="68"/>
      <c r="B831" s="69" t="s">
        <v>37</v>
      </c>
      <c r="C831" s="70"/>
      <c r="D831" s="71"/>
      <c r="E831" s="72"/>
      <c r="F831" s="73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7">
        <f>SUM(AA824:AA830)</f>
        <v>1866697</v>
      </c>
      <c r="AB831" s="28">
        <f>AA831/E824</f>
        <v>0.7910799198641153</v>
      </c>
      <c r="AC831" s="15"/>
      <c r="AD831" s="16"/>
      <c r="AE831" s="15"/>
    </row>
    <row r="832" spans="1:31" hidden="1">
      <c r="A832" s="190">
        <v>105</v>
      </c>
      <c r="B832" s="193" t="s">
        <v>684</v>
      </c>
      <c r="C832" s="326" t="s">
        <v>685</v>
      </c>
      <c r="D832" s="199" t="s">
        <v>686</v>
      </c>
      <c r="E832" s="202">
        <f>'[1]Raport selectie'!$AG$117</f>
        <v>1710293</v>
      </c>
      <c r="F832" s="10" t="s">
        <v>687</v>
      </c>
      <c r="G832" s="11"/>
      <c r="H832" s="12"/>
      <c r="I832" s="12"/>
      <c r="J832" s="12"/>
      <c r="K832" s="12">
        <v>100000</v>
      </c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2">
        <f>G832+H832+I832+J832+K832+L832+M832+N832</f>
        <v>100000</v>
      </c>
      <c r="AB832" s="57"/>
      <c r="AC832" s="15"/>
      <c r="AD832" s="16"/>
      <c r="AE832" s="15"/>
    </row>
    <row r="833" spans="1:31" hidden="1">
      <c r="A833" s="191"/>
      <c r="B833" s="194"/>
      <c r="C833" s="327"/>
      <c r="D833" s="215"/>
      <c r="E833" s="203"/>
      <c r="F833" s="10" t="s">
        <v>688</v>
      </c>
      <c r="G833" s="11"/>
      <c r="H833" s="12"/>
      <c r="I833" s="12"/>
      <c r="J833" s="12"/>
      <c r="K833" s="12">
        <v>700000</v>
      </c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>
        <f t="shared" ref="AA833:AA837" si="21">G833+H833+I833+J833+K833+L833+M833+N833</f>
        <v>700000</v>
      </c>
      <c r="AB833" s="57"/>
      <c r="AC833" s="15"/>
      <c r="AD833" s="16"/>
      <c r="AE833" s="15"/>
    </row>
    <row r="834" spans="1:31" hidden="1">
      <c r="A834" s="191"/>
      <c r="B834" s="194"/>
      <c r="C834" s="327"/>
      <c r="D834" s="215"/>
      <c r="E834" s="203"/>
      <c r="F834" s="10" t="s">
        <v>689</v>
      </c>
      <c r="G834" s="11"/>
      <c r="H834" s="12"/>
      <c r="I834" s="12"/>
      <c r="J834" s="12"/>
      <c r="K834" s="12"/>
      <c r="L834" s="12"/>
      <c r="M834" s="12"/>
      <c r="N834" s="12">
        <v>200000</v>
      </c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>
        <f t="shared" si="21"/>
        <v>200000</v>
      </c>
      <c r="AB834" s="57"/>
      <c r="AC834" s="15"/>
      <c r="AD834" s="16"/>
      <c r="AE834" s="15"/>
    </row>
    <row r="835" spans="1:31" hidden="1">
      <c r="A835" s="191"/>
      <c r="B835" s="194"/>
      <c r="C835" s="327"/>
      <c r="D835" s="215"/>
      <c r="E835" s="203"/>
      <c r="F835" s="10" t="s">
        <v>690</v>
      </c>
      <c r="G835" s="11"/>
      <c r="H835" s="12"/>
      <c r="I835" s="12"/>
      <c r="J835" s="12"/>
      <c r="K835" s="12">
        <v>300000</v>
      </c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>
        <f t="shared" si="21"/>
        <v>300000</v>
      </c>
      <c r="AB835" s="57"/>
      <c r="AC835" s="15"/>
      <c r="AD835" s="16"/>
      <c r="AE835" s="15"/>
    </row>
    <row r="836" spans="1:31" hidden="1">
      <c r="A836" s="191"/>
      <c r="B836" s="194"/>
      <c r="C836" s="327"/>
      <c r="D836" s="197"/>
      <c r="E836" s="203"/>
      <c r="F836" s="14" t="s">
        <v>691</v>
      </c>
      <c r="G836" s="11"/>
      <c r="H836" s="12"/>
      <c r="I836" s="12"/>
      <c r="J836" s="12"/>
      <c r="K836" s="12"/>
      <c r="L836" s="12"/>
      <c r="M836" s="12"/>
      <c r="N836" s="12">
        <v>90000</v>
      </c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>
        <f t="shared" si="21"/>
        <v>90000</v>
      </c>
      <c r="AB836" s="57"/>
      <c r="AC836" s="15"/>
      <c r="AD836" s="16"/>
      <c r="AE836" s="15"/>
    </row>
    <row r="837" spans="1:31" hidden="1">
      <c r="A837" s="191"/>
      <c r="B837" s="194"/>
      <c r="C837" s="327"/>
      <c r="D837" s="197"/>
      <c r="E837" s="203"/>
      <c r="F837" s="14" t="s">
        <v>692</v>
      </c>
      <c r="G837" s="11"/>
      <c r="H837" s="12"/>
      <c r="I837" s="12"/>
      <c r="J837" s="12"/>
      <c r="K837" s="12"/>
      <c r="L837" s="12"/>
      <c r="M837" s="12"/>
      <c r="N837" s="12">
        <v>100000</v>
      </c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>
        <f t="shared" si="21"/>
        <v>100000</v>
      </c>
      <c r="AB837" s="57"/>
      <c r="AC837" s="15"/>
      <c r="AD837" s="16"/>
      <c r="AE837" s="15"/>
    </row>
    <row r="838" spans="1:31" hidden="1">
      <c r="A838" s="68"/>
      <c r="B838" s="69" t="s">
        <v>37</v>
      </c>
      <c r="C838" s="70"/>
      <c r="D838" s="71"/>
      <c r="E838" s="72"/>
      <c r="F838" s="73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7">
        <f>SUM(AA832:AA837)</f>
        <v>1490000</v>
      </c>
      <c r="AB838" s="28">
        <f>AA838/E832</f>
        <v>0.87119575417779294</v>
      </c>
      <c r="AC838" s="15"/>
      <c r="AD838" s="16"/>
      <c r="AE838" s="15"/>
    </row>
    <row r="839" spans="1:31" hidden="1">
      <c r="A839" s="190">
        <v>106</v>
      </c>
      <c r="B839" s="193" t="s">
        <v>693</v>
      </c>
      <c r="C839" s="196" t="s">
        <v>694</v>
      </c>
      <c r="D839" s="199" t="s">
        <v>695</v>
      </c>
      <c r="E839" s="279">
        <f>'[1]Raport selectie'!$AG$118</f>
        <v>1636661.31</v>
      </c>
      <c r="F839" s="10" t="s">
        <v>151</v>
      </c>
      <c r="G839" s="11"/>
      <c r="H839" s="12"/>
      <c r="I839" s="12"/>
      <c r="J839" s="12"/>
      <c r="K839" s="13"/>
      <c r="L839" s="13"/>
      <c r="M839" s="12">
        <v>721978.94</v>
      </c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>
        <v>721978.94</v>
      </c>
      <c r="AB839" s="57"/>
      <c r="AC839" s="15"/>
      <c r="AD839" s="16"/>
      <c r="AE839" s="15"/>
    </row>
    <row r="840" spans="1:31" hidden="1">
      <c r="A840" s="191"/>
      <c r="B840" s="194"/>
      <c r="C840" s="197"/>
      <c r="D840" s="197"/>
      <c r="E840" s="280"/>
      <c r="F840" s="10" t="s">
        <v>73</v>
      </c>
      <c r="G840" s="11"/>
      <c r="H840" s="12"/>
      <c r="I840" s="12"/>
      <c r="J840" s="12"/>
      <c r="K840" s="12"/>
      <c r="L840" s="13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57"/>
      <c r="AC840" s="15"/>
      <c r="AD840" s="16"/>
      <c r="AE840" s="15"/>
    </row>
    <row r="841" spans="1:31" hidden="1">
      <c r="A841" s="191"/>
      <c r="B841" s="194"/>
      <c r="C841" s="197"/>
      <c r="D841" s="197"/>
      <c r="E841" s="280"/>
      <c r="F841" s="10" t="s">
        <v>84</v>
      </c>
      <c r="G841" s="11"/>
      <c r="H841" s="12"/>
      <c r="I841" s="12"/>
      <c r="J841" s="12"/>
      <c r="K841" s="12"/>
      <c r="L841" s="12"/>
      <c r="M841" s="12">
        <v>66000</v>
      </c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>
        <v>66000</v>
      </c>
      <c r="AB841" s="57"/>
      <c r="AC841" s="15"/>
      <c r="AD841" s="16"/>
      <c r="AE841" s="15"/>
    </row>
    <row r="842" spans="1:31" hidden="1">
      <c r="A842" s="192"/>
      <c r="B842" s="195"/>
      <c r="C842" s="198"/>
      <c r="D842" s="198"/>
      <c r="E842" s="281"/>
      <c r="F842" s="10" t="s">
        <v>126</v>
      </c>
      <c r="G842" s="11"/>
      <c r="H842" s="12"/>
      <c r="I842" s="12"/>
      <c r="J842" s="12"/>
      <c r="K842" s="12"/>
      <c r="L842" s="12"/>
      <c r="M842" s="12">
        <v>281350.44</v>
      </c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>
        <v>281350.44</v>
      </c>
      <c r="AB842" s="57"/>
      <c r="AC842" s="15"/>
      <c r="AD842" s="16"/>
      <c r="AE842" s="15"/>
    </row>
    <row r="843" spans="1:31" hidden="1">
      <c r="A843" s="86"/>
      <c r="B843" s="136"/>
      <c r="C843" s="98"/>
      <c r="D843" s="137"/>
      <c r="E843" s="171"/>
      <c r="F843" s="14" t="s">
        <v>241</v>
      </c>
      <c r="G843" s="11"/>
      <c r="H843" s="12"/>
      <c r="I843" s="12"/>
      <c r="J843" s="12"/>
      <c r="K843" s="12"/>
      <c r="L843" s="12"/>
      <c r="M843" s="12">
        <v>140000</v>
      </c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>
        <v>140000</v>
      </c>
      <c r="AB843" s="57"/>
      <c r="AC843" s="15"/>
      <c r="AD843" s="16"/>
      <c r="AE843" s="15"/>
    </row>
    <row r="844" spans="1:31" hidden="1">
      <c r="A844" s="68"/>
      <c r="B844" s="69" t="s">
        <v>37</v>
      </c>
      <c r="C844" s="70"/>
      <c r="D844" s="71"/>
      <c r="E844" s="72"/>
      <c r="F844" s="73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7">
        <f>SUM(AA839:AA843)</f>
        <v>1209329.3799999999</v>
      </c>
      <c r="AB844" s="28">
        <f>AA844/E839</f>
        <v>0.73890020654303845</v>
      </c>
      <c r="AC844" s="15"/>
      <c r="AD844" s="16"/>
      <c r="AE844" s="15"/>
    </row>
    <row r="845" spans="1:31" hidden="1">
      <c r="A845" s="190">
        <v>107</v>
      </c>
      <c r="B845" s="193" t="s">
        <v>696</v>
      </c>
      <c r="C845" s="196" t="s">
        <v>694</v>
      </c>
      <c r="D845" s="325" t="s">
        <v>697</v>
      </c>
      <c r="E845" s="202">
        <f>'[1]Raport selectie'!$AG$119</f>
        <v>1636068.31</v>
      </c>
      <c r="F845" s="10" t="s">
        <v>151</v>
      </c>
      <c r="G845" s="11"/>
      <c r="H845" s="12"/>
      <c r="I845" s="12"/>
      <c r="J845" s="12"/>
      <c r="K845" s="13"/>
      <c r="L845" s="13"/>
      <c r="M845" s="12">
        <v>721379</v>
      </c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>
        <v>721379</v>
      </c>
      <c r="AB845" s="57"/>
      <c r="AC845" s="15"/>
      <c r="AD845" s="16"/>
      <c r="AE845" s="15"/>
    </row>
    <row r="846" spans="1:31" hidden="1">
      <c r="A846" s="191"/>
      <c r="B846" s="194"/>
      <c r="C846" s="197"/>
      <c r="D846" s="274"/>
      <c r="E846" s="203"/>
      <c r="F846" s="10" t="s">
        <v>127</v>
      </c>
      <c r="G846" s="11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>
        <v>0</v>
      </c>
      <c r="AB846" s="57"/>
      <c r="AC846" s="15"/>
      <c r="AD846" s="16"/>
      <c r="AE846" s="15"/>
    </row>
    <row r="847" spans="1:31" hidden="1">
      <c r="A847" s="192"/>
      <c r="B847" s="195"/>
      <c r="C847" s="198"/>
      <c r="D847" s="275"/>
      <c r="E847" s="204"/>
      <c r="F847" s="10" t="s">
        <v>84</v>
      </c>
      <c r="G847" s="11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57"/>
      <c r="AC847" s="15"/>
      <c r="AD847" s="16"/>
      <c r="AE847" s="15"/>
    </row>
    <row r="848" spans="1:31" hidden="1">
      <c r="A848" s="86"/>
      <c r="B848" s="136"/>
      <c r="C848" s="98"/>
      <c r="D848" s="172"/>
      <c r="E848" s="113"/>
      <c r="F848" s="14" t="s">
        <v>241</v>
      </c>
      <c r="G848" s="11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57"/>
      <c r="AC848" s="15"/>
      <c r="AD848" s="16"/>
      <c r="AE848" s="15"/>
    </row>
    <row r="849" spans="1:31" hidden="1">
      <c r="A849" s="86"/>
      <c r="B849" s="136"/>
      <c r="C849" s="98"/>
      <c r="D849" s="172"/>
      <c r="E849" s="113"/>
      <c r="F849" s="14" t="s">
        <v>126</v>
      </c>
      <c r="G849" s="11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57"/>
      <c r="AC849" s="15"/>
      <c r="AD849" s="16"/>
      <c r="AE849" s="15"/>
    </row>
    <row r="850" spans="1:31" hidden="1">
      <c r="A850" s="68"/>
      <c r="B850" s="69" t="s">
        <v>37</v>
      </c>
      <c r="C850" s="70"/>
      <c r="D850" s="71"/>
      <c r="E850" s="72"/>
      <c r="F850" s="73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7">
        <f>SUM(AA845:AA849)</f>
        <v>721379</v>
      </c>
      <c r="AB850" s="28">
        <f>AA850/E845</f>
        <v>0.44092229865389909</v>
      </c>
      <c r="AC850" s="15"/>
      <c r="AD850" s="16"/>
      <c r="AE850" s="15"/>
    </row>
    <row r="851" spans="1:31" hidden="1">
      <c r="A851" s="190">
        <v>108</v>
      </c>
      <c r="B851" s="193" t="s">
        <v>698</v>
      </c>
      <c r="C851" s="196" t="s">
        <v>699</v>
      </c>
      <c r="D851" s="199" t="s">
        <v>700</v>
      </c>
      <c r="E851" s="202">
        <f>'[1]Raport selectie'!$AG$120</f>
        <v>1477285.31</v>
      </c>
      <c r="F851" s="10" t="s">
        <v>52</v>
      </c>
      <c r="G851" s="11"/>
      <c r="H851" s="12"/>
      <c r="I851" s="12"/>
      <c r="J851" s="12"/>
      <c r="K851" s="13"/>
      <c r="L851" s="12"/>
      <c r="M851" s="12">
        <v>30000</v>
      </c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>
        <f>N851+M851+L851+K851+J851+I851+H851+G851</f>
        <v>30000</v>
      </c>
      <c r="AB851" s="57"/>
      <c r="AC851" s="15"/>
      <c r="AD851" s="16"/>
      <c r="AE851" s="15"/>
    </row>
    <row r="852" spans="1:31" hidden="1">
      <c r="A852" s="191"/>
      <c r="B852" s="194"/>
      <c r="C852" s="197"/>
      <c r="D852" s="215"/>
      <c r="E852" s="203"/>
      <c r="F852" s="10" t="s">
        <v>124</v>
      </c>
      <c r="G852" s="11"/>
      <c r="H852" s="12"/>
      <c r="I852" s="12"/>
      <c r="J852" s="12"/>
      <c r="K852" s="12"/>
      <c r="L852" s="12"/>
      <c r="M852" s="12">
        <v>40000</v>
      </c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>
        <f t="shared" ref="AA852:AA856" si="22">N852+M852+L852+K852+J852+I852+H852+G852</f>
        <v>40000</v>
      </c>
      <c r="AB852" s="57"/>
      <c r="AC852" s="15"/>
      <c r="AD852" s="16"/>
      <c r="AE852" s="15"/>
    </row>
    <row r="853" spans="1:31" hidden="1">
      <c r="A853" s="191"/>
      <c r="B853" s="194"/>
      <c r="C853" s="197"/>
      <c r="D853" s="215"/>
      <c r="E853" s="203"/>
      <c r="F853" s="10" t="s">
        <v>125</v>
      </c>
      <c r="G853" s="11"/>
      <c r="H853" s="12"/>
      <c r="I853" s="12"/>
      <c r="J853" s="12"/>
      <c r="K853" s="12"/>
      <c r="L853" s="12"/>
      <c r="M853" s="12">
        <v>550000</v>
      </c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>
        <f t="shared" si="22"/>
        <v>550000</v>
      </c>
      <c r="AB853" s="57"/>
      <c r="AC853" s="15"/>
      <c r="AD853" s="16"/>
      <c r="AE853" s="15"/>
    </row>
    <row r="854" spans="1:31" hidden="1">
      <c r="A854" s="191"/>
      <c r="B854" s="194"/>
      <c r="C854" s="197"/>
      <c r="D854" s="215"/>
      <c r="E854" s="203"/>
      <c r="F854" s="14" t="s">
        <v>55</v>
      </c>
      <c r="G854" s="11"/>
      <c r="H854" s="12"/>
      <c r="I854" s="12"/>
      <c r="J854" s="12"/>
      <c r="K854" s="12">
        <v>55555.49</v>
      </c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>
        <f t="shared" si="22"/>
        <v>55555.49</v>
      </c>
      <c r="AB854" s="57"/>
      <c r="AC854" s="15"/>
      <c r="AD854" s="16"/>
      <c r="AE854" s="15"/>
    </row>
    <row r="855" spans="1:31" hidden="1">
      <c r="A855" s="191"/>
      <c r="B855" s="194"/>
      <c r="C855" s="197"/>
      <c r="D855" s="215"/>
      <c r="E855" s="203"/>
      <c r="F855" s="14" t="s">
        <v>151</v>
      </c>
      <c r="G855" s="11"/>
      <c r="H855" s="12"/>
      <c r="I855" s="12"/>
      <c r="J855" s="12"/>
      <c r="K855" s="12">
        <v>460989.48</v>
      </c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>
        <f t="shared" si="22"/>
        <v>460989.48</v>
      </c>
      <c r="AB855" s="57"/>
      <c r="AC855" s="15"/>
      <c r="AD855" s="16"/>
      <c r="AE855" s="15"/>
    </row>
    <row r="856" spans="1:31" hidden="1">
      <c r="A856" s="191"/>
      <c r="B856" s="194"/>
      <c r="C856" s="197"/>
      <c r="D856" s="215"/>
      <c r="E856" s="203"/>
      <c r="F856" s="14" t="s">
        <v>127</v>
      </c>
      <c r="G856" s="11"/>
      <c r="H856" s="12"/>
      <c r="I856" s="12"/>
      <c r="J856" s="12"/>
      <c r="K856" s="12">
        <v>37037</v>
      </c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>
        <f t="shared" si="22"/>
        <v>37037</v>
      </c>
      <c r="AB856" s="57"/>
      <c r="AC856" s="15"/>
      <c r="AD856" s="16"/>
      <c r="AE856" s="15"/>
    </row>
    <row r="857" spans="1:31" hidden="1">
      <c r="A857" s="43"/>
      <c r="B857" s="150" t="s">
        <v>37</v>
      </c>
      <c r="C857" s="129"/>
      <c r="D857" s="130"/>
      <c r="E857" s="79"/>
      <c r="F857" s="73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7">
        <f>SUM(AA851:AA856)</f>
        <v>1173581.97</v>
      </c>
      <c r="AB857" s="28">
        <f>AA857/E851</f>
        <v>0.79441795166838824</v>
      </c>
      <c r="AC857" s="15"/>
      <c r="AD857" s="16"/>
      <c r="AE857" s="15"/>
    </row>
    <row r="858" spans="1:31" hidden="1">
      <c r="A858" s="282">
        <v>109</v>
      </c>
      <c r="B858" s="233" t="s">
        <v>701</v>
      </c>
      <c r="C858" s="222" t="s">
        <v>702</v>
      </c>
      <c r="D858" s="225" t="s">
        <v>703</v>
      </c>
      <c r="E858" s="328">
        <f>'[1]Raport selectie'!$AG$121</f>
        <v>1283549.31</v>
      </c>
      <c r="F858" s="173" t="s">
        <v>206</v>
      </c>
      <c r="G858" s="77"/>
      <c r="H858" s="77"/>
      <c r="I858" s="77"/>
      <c r="J858" s="77"/>
      <c r="K858" s="77"/>
      <c r="L858" s="77"/>
      <c r="M858" s="77"/>
      <c r="N858" s="77">
        <v>212508</v>
      </c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8">
        <v>212508</v>
      </c>
      <c r="AB858" s="166"/>
      <c r="AC858" s="41"/>
      <c r="AD858" s="42"/>
      <c r="AE858" s="41"/>
    </row>
    <row r="859" spans="1:31" hidden="1">
      <c r="A859" s="283"/>
      <c r="B859" s="234"/>
      <c r="C859" s="223"/>
      <c r="D859" s="226"/>
      <c r="E859" s="329"/>
      <c r="F859" s="173" t="s">
        <v>215</v>
      </c>
      <c r="G859" s="77"/>
      <c r="H859" s="77"/>
      <c r="I859" s="77"/>
      <c r="J859" s="77"/>
      <c r="K859" s="77"/>
      <c r="L859" s="77"/>
      <c r="M859" s="77"/>
      <c r="N859" s="77">
        <v>85003</v>
      </c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8">
        <v>85003</v>
      </c>
      <c r="AB859" s="166"/>
      <c r="AC859" s="41"/>
      <c r="AD859" s="42"/>
      <c r="AE859" s="41"/>
    </row>
    <row r="860" spans="1:31" hidden="1">
      <c r="A860" s="283"/>
      <c r="B860" s="234"/>
      <c r="C860" s="223"/>
      <c r="D860" s="226"/>
      <c r="E860" s="329"/>
      <c r="F860" s="173" t="s">
        <v>208</v>
      </c>
      <c r="G860" s="77"/>
      <c r="H860" s="77"/>
      <c r="I860" s="77"/>
      <c r="J860" s="77"/>
      <c r="K860" s="77"/>
      <c r="L860" s="77"/>
      <c r="M860" s="77"/>
      <c r="N860" s="77">
        <v>170007</v>
      </c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8">
        <v>170007</v>
      </c>
      <c r="AB860" s="166"/>
      <c r="AC860" s="41"/>
      <c r="AD860" s="42"/>
      <c r="AE860" s="41"/>
    </row>
    <row r="861" spans="1:31" hidden="1">
      <c r="A861" s="59"/>
      <c r="B861" s="60" t="s">
        <v>37</v>
      </c>
      <c r="C861" s="61"/>
      <c r="D861" s="123"/>
      <c r="E861" s="81"/>
      <c r="F861" s="73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7">
        <f>SUM(AA858:AA860)</f>
        <v>467518</v>
      </c>
      <c r="AB861" s="28">
        <f>AA861/E858</f>
        <v>0.36423844129525496</v>
      </c>
      <c r="AC861" s="15"/>
      <c r="AD861" s="16"/>
      <c r="AE861" s="15"/>
    </row>
    <row r="862" spans="1:31" hidden="1">
      <c r="A862" s="190">
        <v>110</v>
      </c>
      <c r="B862" s="193" t="s">
        <v>704</v>
      </c>
      <c r="C862" s="196" t="s">
        <v>702</v>
      </c>
      <c r="D862" s="199" t="s">
        <v>705</v>
      </c>
      <c r="E862" s="202">
        <f>'[1]Raport selectie'!$AG$122</f>
        <v>2966758.31</v>
      </c>
      <c r="F862" s="10" t="s">
        <v>151</v>
      </c>
      <c r="G862" s="11"/>
      <c r="H862" s="12"/>
      <c r="I862" s="12"/>
      <c r="J862" s="12">
        <v>993140</v>
      </c>
      <c r="K862" s="13"/>
      <c r="L862" s="12"/>
      <c r="M862" s="13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>
        <v>993140</v>
      </c>
      <c r="AB862" s="57"/>
      <c r="AC862" s="15"/>
      <c r="AD862" s="16"/>
      <c r="AE862" s="15"/>
    </row>
    <row r="863" spans="1:31" hidden="1">
      <c r="A863" s="191"/>
      <c r="B863" s="194"/>
      <c r="C863" s="197"/>
      <c r="D863" s="215"/>
      <c r="E863" s="203"/>
      <c r="F863" s="10" t="s">
        <v>52</v>
      </c>
      <c r="G863" s="11"/>
      <c r="H863" s="12"/>
      <c r="I863" s="12"/>
      <c r="J863" s="12"/>
      <c r="K863" s="12"/>
      <c r="L863" s="12">
        <v>518853</v>
      </c>
      <c r="M863" s="12">
        <v>518853</v>
      </c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>
        <v>518853</v>
      </c>
      <c r="AB863" s="57"/>
      <c r="AC863" s="15"/>
      <c r="AD863" s="16"/>
      <c r="AE863" s="15"/>
    </row>
    <row r="864" spans="1:31" hidden="1">
      <c r="A864" s="191"/>
      <c r="B864" s="194"/>
      <c r="C864" s="197"/>
      <c r="D864" s="215"/>
      <c r="E864" s="203"/>
      <c r="F864" s="10" t="s">
        <v>191</v>
      </c>
      <c r="G864" s="11"/>
      <c r="H864" s="12"/>
      <c r="I864" s="12"/>
      <c r="J864" s="12"/>
      <c r="K864" s="12"/>
      <c r="L864" s="12">
        <v>37630</v>
      </c>
      <c r="M864" s="12">
        <v>37630</v>
      </c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>
        <v>37630</v>
      </c>
      <c r="AB864" s="57"/>
      <c r="AC864" s="15"/>
      <c r="AD864" s="16"/>
      <c r="AE864" s="15"/>
    </row>
    <row r="865" spans="1:31" hidden="1">
      <c r="A865" s="191"/>
      <c r="B865" s="194"/>
      <c r="C865" s="197"/>
      <c r="D865" s="215"/>
      <c r="E865" s="203"/>
      <c r="F865" s="10" t="s">
        <v>84</v>
      </c>
      <c r="G865" s="11"/>
      <c r="H865" s="12"/>
      <c r="I865" s="12"/>
      <c r="J865" s="12"/>
      <c r="K865" s="12"/>
      <c r="L865" s="12"/>
      <c r="M865" s="12">
        <v>103784</v>
      </c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>
        <v>103784</v>
      </c>
      <c r="AB865" s="57"/>
      <c r="AC865" s="15"/>
      <c r="AD865" s="16"/>
      <c r="AE865" s="15"/>
    </row>
    <row r="866" spans="1:31" hidden="1">
      <c r="A866" s="68"/>
      <c r="B866" s="69" t="s">
        <v>37</v>
      </c>
      <c r="C866" s="70"/>
      <c r="D866" s="71"/>
      <c r="E866" s="72"/>
      <c r="F866" s="73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7">
        <f>SUM(AA862:AA865)</f>
        <v>1653407</v>
      </c>
      <c r="AB866" s="28">
        <f>AA866/E862</f>
        <v>0.55731098634724985</v>
      </c>
      <c r="AC866" s="15"/>
      <c r="AD866" s="16"/>
      <c r="AE866" s="15"/>
    </row>
    <row r="867" spans="1:31" hidden="1">
      <c r="A867" s="190">
        <v>111</v>
      </c>
      <c r="B867" s="193" t="s">
        <v>706</v>
      </c>
      <c r="C867" s="196" t="s">
        <v>702</v>
      </c>
      <c r="D867" s="199" t="s">
        <v>707</v>
      </c>
      <c r="E867" s="202">
        <f>'[1]Raport selectie'!$AG$123</f>
        <v>1397472.31</v>
      </c>
      <c r="F867" s="10" t="s">
        <v>708</v>
      </c>
      <c r="G867" s="11"/>
      <c r="H867" s="12"/>
      <c r="I867" s="12"/>
      <c r="J867" s="12"/>
      <c r="K867" s="12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2">
        <v>0</v>
      </c>
      <c r="AB867" s="57"/>
      <c r="AC867" s="15"/>
      <c r="AD867" s="16"/>
      <c r="AE867" s="15"/>
    </row>
    <row r="868" spans="1:31" hidden="1">
      <c r="A868" s="191"/>
      <c r="B868" s="194"/>
      <c r="C868" s="197"/>
      <c r="D868" s="274"/>
      <c r="E868" s="203"/>
      <c r="F868" s="10" t="s">
        <v>709</v>
      </c>
      <c r="G868" s="11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57"/>
      <c r="AC868" s="15"/>
      <c r="AD868" s="16"/>
      <c r="AE868" s="15"/>
    </row>
    <row r="869" spans="1:31" hidden="1">
      <c r="A869" s="191"/>
      <c r="B869" s="194"/>
      <c r="C869" s="197"/>
      <c r="D869" s="274"/>
      <c r="E869" s="203"/>
      <c r="F869" s="10" t="s">
        <v>710</v>
      </c>
      <c r="G869" s="11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>
        <v>0</v>
      </c>
      <c r="AB869" s="57"/>
      <c r="AC869" s="15"/>
      <c r="AD869" s="16"/>
      <c r="AE869" s="15"/>
    </row>
    <row r="870" spans="1:31" hidden="1">
      <c r="A870" s="191"/>
      <c r="B870" s="194"/>
      <c r="C870" s="197"/>
      <c r="D870" s="274"/>
      <c r="E870" s="203"/>
      <c r="F870" s="10" t="s">
        <v>462</v>
      </c>
      <c r="G870" s="11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>
        <v>0</v>
      </c>
      <c r="AB870" s="57"/>
      <c r="AC870" s="15"/>
      <c r="AD870" s="16"/>
      <c r="AE870" s="15"/>
    </row>
    <row r="871" spans="1:31" hidden="1">
      <c r="A871" s="192"/>
      <c r="B871" s="195"/>
      <c r="C871" s="198"/>
      <c r="D871" s="275"/>
      <c r="E871" s="204"/>
      <c r="F871" s="10" t="s">
        <v>711</v>
      </c>
      <c r="G871" s="11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>
        <v>0</v>
      </c>
      <c r="AB871" s="57"/>
      <c r="AC871" s="15"/>
      <c r="AD871" s="16"/>
      <c r="AE871" s="15"/>
    </row>
    <row r="872" spans="1:31" hidden="1">
      <c r="A872" s="68"/>
      <c r="B872" s="69" t="s">
        <v>37</v>
      </c>
      <c r="C872" s="70"/>
      <c r="D872" s="71"/>
      <c r="E872" s="72"/>
      <c r="F872" s="73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7">
        <f>SUM(AA867:AA871)</f>
        <v>0</v>
      </c>
      <c r="AB872" s="28">
        <f>AA872/E867</f>
        <v>0</v>
      </c>
      <c r="AC872" s="15"/>
      <c r="AD872" s="16"/>
      <c r="AE872" s="15"/>
    </row>
    <row r="873" spans="1:31" hidden="1">
      <c r="A873" s="190">
        <v>112</v>
      </c>
      <c r="B873" s="193" t="s">
        <v>712</v>
      </c>
      <c r="C873" s="196" t="s">
        <v>713</v>
      </c>
      <c r="D873" s="199" t="s">
        <v>714</v>
      </c>
      <c r="E873" s="202">
        <f>'[1]Raport selectie'!$AG$124</f>
        <v>2363220.31</v>
      </c>
      <c r="F873" s="10" t="s">
        <v>715</v>
      </c>
      <c r="G873" s="11"/>
      <c r="H873" s="12"/>
      <c r="I873" s="12"/>
      <c r="J873" s="12"/>
      <c r="K873" s="13"/>
      <c r="L873" s="13"/>
      <c r="M873" s="12"/>
      <c r="N873" s="12">
        <v>701806.26</v>
      </c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>
        <v>701806.26</v>
      </c>
      <c r="AB873" s="57"/>
      <c r="AC873" s="15"/>
      <c r="AD873" s="16"/>
      <c r="AE873" s="15"/>
    </row>
    <row r="874" spans="1:31" hidden="1">
      <c r="A874" s="191"/>
      <c r="B874" s="194"/>
      <c r="C874" s="197"/>
      <c r="D874" s="215"/>
      <c r="E874" s="203"/>
      <c r="F874" s="10" t="s">
        <v>716</v>
      </c>
      <c r="G874" s="11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57"/>
      <c r="AC874" s="15"/>
      <c r="AD874" s="16"/>
      <c r="AE874" s="15"/>
    </row>
    <row r="875" spans="1:31" hidden="1">
      <c r="A875" s="191"/>
      <c r="B875" s="194"/>
      <c r="C875" s="197"/>
      <c r="D875" s="215"/>
      <c r="E875" s="203"/>
      <c r="F875" s="10" t="s">
        <v>717</v>
      </c>
      <c r="G875" s="11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57"/>
      <c r="AC875" s="15"/>
      <c r="AD875" s="16"/>
      <c r="AE875" s="15"/>
    </row>
    <row r="876" spans="1:31" hidden="1">
      <c r="A876" s="191"/>
      <c r="B876" s="194"/>
      <c r="C876" s="197"/>
      <c r="D876" s="215"/>
      <c r="E876" s="203"/>
      <c r="F876" s="10" t="s">
        <v>718</v>
      </c>
      <c r="G876" s="11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57"/>
      <c r="AC876" s="15"/>
      <c r="AD876" s="16"/>
      <c r="AE876" s="15"/>
    </row>
    <row r="877" spans="1:31" hidden="1">
      <c r="A877" s="192"/>
      <c r="B877" s="195"/>
      <c r="C877" s="198"/>
      <c r="D877" s="257"/>
      <c r="E877" s="204"/>
      <c r="F877" s="10" t="s">
        <v>719</v>
      </c>
      <c r="G877" s="11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57"/>
      <c r="AC877" s="15"/>
      <c r="AD877" s="16"/>
      <c r="AE877" s="15"/>
    </row>
    <row r="878" spans="1:31" hidden="1">
      <c r="A878" s="68"/>
      <c r="B878" s="69" t="s">
        <v>37</v>
      </c>
      <c r="C878" s="70"/>
      <c r="D878" s="71"/>
      <c r="E878" s="72"/>
      <c r="F878" s="73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7">
        <f>SUM(AA873:AA877)</f>
        <v>701806.26</v>
      </c>
      <c r="AB878" s="28">
        <f>AA878/E873</f>
        <v>0.29697030658982443</v>
      </c>
      <c r="AC878" s="15"/>
      <c r="AD878" s="16"/>
      <c r="AE878" s="15"/>
    </row>
    <row r="879" spans="1:31" hidden="1">
      <c r="A879" s="190">
        <v>113</v>
      </c>
      <c r="B879" s="193" t="s">
        <v>720</v>
      </c>
      <c r="C879" s="196" t="s">
        <v>702</v>
      </c>
      <c r="D879" s="199" t="s">
        <v>721</v>
      </c>
      <c r="E879" s="202">
        <f>'[1]Raport selectie'!$AG$125</f>
        <v>1214296.31</v>
      </c>
      <c r="F879" s="10" t="s">
        <v>191</v>
      </c>
      <c r="G879" s="11"/>
      <c r="H879" s="12"/>
      <c r="I879" s="12"/>
      <c r="J879" s="12"/>
      <c r="K879" s="12"/>
      <c r="L879" s="13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57"/>
      <c r="AC879" s="15"/>
      <c r="AD879" s="16"/>
      <c r="AE879" s="15"/>
    </row>
    <row r="880" spans="1:31" hidden="1">
      <c r="A880" s="191"/>
      <c r="B880" s="194"/>
      <c r="C880" s="197"/>
      <c r="D880" s="200"/>
      <c r="E880" s="203"/>
      <c r="F880" s="10" t="s">
        <v>52</v>
      </c>
      <c r="G880" s="11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57"/>
      <c r="AC880" s="15"/>
      <c r="AD880" s="16"/>
      <c r="AE880" s="15"/>
    </row>
    <row r="881" spans="1:31" hidden="1">
      <c r="A881" s="191"/>
      <c r="B881" s="194"/>
      <c r="C881" s="197"/>
      <c r="D881" s="200"/>
      <c r="E881" s="203"/>
      <c r="F881" s="10" t="s">
        <v>84</v>
      </c>
      <c r="G881" s="11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57"/>
      <c r="AC881" s="15"/>
      <c r="AD881" s="16"/>
      <c r="AE881" s="15"/>
    </row>
    <row r="882" spans="1:31" hidden="1">
      <c r="A882" s="191"/>
      <c r="B882" s="194"/>
      <c r="C882" s="197"/>
      <c r="D882" s="200"/>
      <c r="E882" s="203"/>
      <c r="F882" s="10" t="s">
        <v>125</v>
      </c>
      <c r="G882" s="11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57"/>
      <c r="AC882" s="15"/>
      <c r="AD882" s="16"/>
      <c r="AE882" s="15"/>
    </row>
    <row r="883" spans="1:31" hidden="1">
      <c r="A883" s="192"/>
      <c r="B883" s="195"/>
      <c r="C883" s="198"/>
      <c r="D883" s="201"/>
      <c r="E883" s="204"/>
      <c r="F883" s="10" t="s">
        <v>151</v>
      </c>
      <c r="G883" s="11"/>
      <c r="H883" s="12"/>
      <c r="I883" s="12"/>
      <c r="J883" s="12"/>
      <c r="K883" s="12"/>
      <c r="L883" s="12"/>
      <c r="M883" s="12">
        <v>462974</v>
      </c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>
        <v>462974</v>
      </c>
      <c r="AB883" s="57"/>
      <c r="AC883" s="15"/>
      <c r="AD883" s="16"/>
      <c r="AE883" s="15"/>
    </row>
    <row r="884" spans="1:31" hidden="1">
      <c r="A884" s="68"/>
      <c r="B884" s="69" t="s">
        <v>37</v>
      </c>
      <c r="C884" s="70"/>
      <c r="D884" s="71"/>
      <c r="E884" s="72"/>
      <c r="F884" s="73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7">
        <f>SUM(AA879:AA883)</f>
        <v>462974</v>
      </c>
      <c r="AB884" s="28">
        <f>AA884/E879</f>
        <v>0.38126937897060725</v>
      </c>
      <c r="AC884" s="15"/>
      <c r="AD884" s="16"/>
      <c r="AE884" s="15"/>
    </row>
    <row r="885" spans="1:31" hidden="1">
      <c r="A885" s="190">
        <v>114</v>
      </c>
      <c r="B885" s="193" t="s">
        <v>722</v>
      </c>
      <c r="C885" s="196" t="s">
        <v>723</v>
      </c>
      <c r="D885" s="199" t="s">
        <v>724</v>
      </c>
      <c r="E885" s="202">
        <f>'[1]Raport selectie'!$AG$126</f>
        <v>2646154.31</v>
      </c>
      <c r="F885" s="10" t="s">
        <v>145</v>
      </c>
      <c r="G885" s="11"/>
      <c r="H885" s="12"/>
      <c r="I885" s="12"/>
      <c r="J885" s="12"/>
      <c r="K885" s="12"/>
      <c r="L885" s="12"/>
      <c r="M885" s="12"/>
      <c r="N885" s="12">
        <v>67277</v>
      </c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>
        <v>67277</v>
      </c>
      <c r="AB885" s="57"/>
      <c r="AC885" s="15"/>
      <c r="AD885" s="16"/>
      <c r="AE885" s="15"/>
    </row>
    <row r="886" spans="1:31" hidden="1">
      <c r="A886" s="191"/>
      <c r="B886" s="194"/>
      <c r="C886" s="197"/>
      <c r="D886" s="215"/>
      <c r="E886" s="203"/>
      <c r="F886" s="10" t="s">
        <v>146</v>
      </c>
      <c r="G886" s="11"/>
      <c r="H886" s="12"/>
      <c r="I886" s="12"/>
      <c r="J886" s="12"/>
      <c r="K886" s="12"/>
      <c r="L886" s="12"/>
      <c r="M886" s="13"/>
      <c r="N886" s="12">
        <v>645863.93999999994</v>
      </c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>
        <v>645863.93999999994</v>
      </c>
      <c r="AB886" s="57"/>
      <c r="AC886" s="15"/>
      <c r="AD886" s="16"/>
      <c r="AE886" s="15"/>
    </row>
    <row r="887" spans="1:31" hidden="1">
      <c r="A887" s="191"/>
      <c r="B887" s="194"/>
      <c r="C887" s="197"/>
      <c r="D887" s="215"/>
      <c r="E887" s="203"/>
      <c r="F887" s="10" t="s">
        <v>106</v>
      </c>
      <c r="G887" s="11"/>
      <c r="H887" s="12"/>
      <c r="I887" s="12"/>
      <c r="J887" s="12"/>
      <c r="K887" s="12"/>
      <c r="L887" s="12"/>
      <c r="M887" s="13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>
        <v>0</v>
      </c>
      <c r="AB887" s="57"/>
      <c r="AC887" s="15"/>
      <c r="AD887" s="16"/>
      <c r="AE887" s="15"/>
    </row>
    <row r="888" spans="1:31" hidden="1">
      <c r="A888" s="191"/>
      <c r="B888" s="194"/>
      <c r="C888" s="197"/>
      <c r="D888" s="215"/>
      <c r="E888" s="203"/>
      <c r="F888" s="10" t="s">
        <v>143</v>
      </c>
      <c r="G888" s="11"/>
      <c r="H888" s="12"/>
      <c r="I888" s="12"/>
      <c r="J888" s="12"/>
      <c r="K888" s="12"/>
      <c r="L888" s="12"/>
      <c r="M888" s="13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>
        <v>0</v>
      </c>
      <c r="AB888" s="57"/>
      <c r="AC888" s="15"/>
      <c r="AD888" s="16"/>
      <c r="AE888" s="15"/>
    </row>
    <row r="889" spans="1:31" hidden="1">
      <c r="A889" s="192"/>
      <c r="B889" s="195"/>
      <c r="C889" s="198"/>
      <c r="D889" s="257"/>
      <c r="E889" s="204"/>
      <c r="F889" s="10" t="s">
        <v>144</v>
      </c>
      <c r="G889" s="11"/>
      <c r="H889" s="12"/>
      <c r="I889" s="12"/>
      <c r="J889" s="12"/>
      <c r="K889" s="12"/>
      <c r="L889" s="12"/>
      <c r="M889" s="13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>
        <v>0</v>
      </c>
      <c r="AB889" s="57"/>
      <c r="AC889" s="15"/>
      <c r="AD889" s="16"/>
      <c r="AE889" s="15"/>
    </row>
    <row r="890" spans="1:31" hidden="1">
      <c r="A890" s="68"/>
      <c r="B890" s="69" t="s">
        <v>37</v>
      </c>
      <c r="C890" s="70"/>
      <c r="D890" s="71"/>
      <c r="E890" s="72"/>
      <c r="F890" s="73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7">
        <f>SUM(AA885:AA889)</f>
        <v>713140.94</v>
      </c>
      <c r="AB890" s="28">
        <f>AA890/E885</f>
        <v>0.26950088938690803</v>
      </c>
      <c r="AC890" s="15"/>
      <c r="AD890" s="16"/>
      <c r="AE890" s="15"/>
    </row>
    <row r="891" spans="1:31" hidden="1">
      <c r="A891" s="190">
        <v>115</v>
      </c>
      <c r="B891" s="193" t="s">
        <v>725</v>
      </c>
      <c r="C891" s="196" t="s">
        <v>726</v>
      </c>
      <c r="D891" s="199" t="s">
        <v>727</v>
      </c>
      <c r="E891" s="202">
        <f>'[1]Raport selectie'!$AG$127</f>
        <v>3351771.31</v>
      </c>
      <c r="F891" s="10" t="s">
        <v>365</v>
      </c>
      <c r="G891" s="75"/>
      <c r="H891" s="75"/>
      <c r="I891" s="75"/>
      <c r="J891" s="75"/>
      <c r="K891" s="75"/>
      <c r="L891" s="75"/>
      <c r="M891" s="75">
        <v>1254302</v>
      </c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  <c r="AA891" s="101">
        <v>1254301.69</v>
      </c>
      <c r="AB891" s="57"/>
      <c r="AC891" s="15"/>
      <c r="AD891" s="16"/>
      <c r="AE891" s="15"/>
    </row>
    <row r="892" spans="1:31" hidden="1">
      <c r="A892" s="191"/>
      <c r="B892" s="194"/>
      <c r="C892" s="197"/>
      <c r="D892" s="215"/>
      <c r="E892" s="203"/>
      <c r="F892" s="10" t="s">
        <v>366</v>
      </c>
      <c r="G892" s="75"/>
      <c r="H892" s="75"/>
      <c r="I892" s="75"/>
      <c r="J892" s="75"/>
      <c r="K892" s="75"/>
      <c r="L892" s="75"/>
      <c r="M892" s="75"/>
      <c r="N892" s="75">
        <v>878011.1</v>
      </c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  <c r="AA892" s="101">
        <v>878011.1</v>
      </c>
      <c r="AB892" s="57"/>
      <c r="AC892" s="15"/>
      <c r="AD892" s="16"/>
      <c r="AE892" s="15"/>
    </row>
    <row r="893" spans="1:31" hidden="1">
      <c r="A893" s="191"/>
      <c r="B893" s="194"/>
      <c r="C893" s="197"/>
      <c r="D893" s="215"/>
      <c r="E893" s="203"/>
      <c r="F893" s="10" t="s">
        <v>728</v>
      </c>
      <c r="G893" s="75"/>
      <c r="H893" s="75"/>
      <c r="I893" s="75"/>
      <c r="J893" s="75"/>
      <c r="K893" s="75"/>
      <c r="L893" s="75"/>
      <c r="M893" s="75"/>
      <c r="N893" s="75">
        <v>50172.07</v>
      </c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101">
        <v>50172.07</v>
      </c>
      <c r="AB893" s="57"/>
      <c r="AC893" s="15"/>
      <c r="AD893" s="16"/>
      <c r="AE893" s="15"/>
    </row>
    <row r="894" spans="1:31" hidden="1">
      <c r="A894" s="191"/>
      <c r="B894" s="194"/>
      <c r="C894" s="197"/>
      <c r="D894" s="215"/>
      <c r="E894" s="203"/>
      <c r="F894" s="10" t="s">
        <v>367</v>
      </c>
      <c r="G894" s="75"/>
      <c r="H894" s="75"/>
      <c r="I894" s="75"/>
      <c r="J894" s="75"/>
      <c r="K894" s="75"/>
      <c r="L894" s="75"/>
      <c r="M894" s="75"/>
      <c r="N894" s="75">
        <v>25086.03</v>
      </c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  <c r="AA894" s="101">
        <v>25086.03</v>
      </c>
      <c r="AB894" s="57"/>
      <c r="AC894" s="15"/>
      <c r="AD894" s="16"/>
      <c r="AE894" s="15"/>
    </row>
    <row r="895" spans="1:31" hidden="1">
      <c r="A895" s="192"/>
      <c r="B895" s="195"/>
      <c r="C895" s="198"/>
      <c r="D895" s="257"/>
      <c r="E895" s="204"/>
      <c r="F895" s="10" t="s">
        <v>729</v>
      </c>
      <c r="G895" s="75"/>
      <c r="H895" s="75"/>
      <c r="I895" s="75"/>
      <c r="J895" s="75"/>
      <c r="K895" s="75"/>
      <c r="L895" s="75"/>
      <c r="M895" s="75"/>
      <c r="N895" s="75">
        <v>125430</v>
      </c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101">
        <v>125430</v>
      </c>
      <c r="AB895" s="57"/>
      <c r="AC895" s="15"/>
      <c r="AD895" s="16"/>
      <c r="AE895" s="15"/>
    </row>
    <row r="896" spans="1:31" hidden="1">
      <c r="A896" s="86"/>
      <c r="B896" s="136"/>
      <c r="C896" s="98"/>
      <c r="D896" s="174"/>
      <c r="E896" s="113"/>
      <c r="F896" s="14" t="s">
        <v>730</v>
      </c>
      <c r="G896" s="75"/>
      <c r="H896" s="75"/>
      <c r="I896" s="75"/>
      <c r="J896" s="75"/>
      <c r="K896" s="75"/>
      <c r="L896" s="75"/>
      <c r="M896" s="75"/>
      <c r="N896" s="75">
        <v>336212</v>
      </c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101">
        <v>336212</v>
      </c>
      <c r="AB896" s="57"/>
      <c r="AC896" s="15"/>
      <c r="AD896" s="16"/>
      <c r="AE896" s="15"/>
    </row>
    <row r="897" spans="1:31" hidden="1">
      <c r="A897" s="68"/>
      <c r="B897" s="69" t="s">
        <v>37</v>
      </c>
      <c r="C897" s="70"/>
      <c r="D897" s="71"/>
      <c r="E897" s="72"/>
      <c r="F897" s="73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7">
        <f>SUM(AA891:AA896)</f>
        <v>2669212.8899999997</v>
      </c>
      <c r="AB897" s="28">
        <f>AA897/E891</f>
        <v>0.79635889299380624</v>
      </c>
      <c r="AC897" s="15"/>
      <c r="AD897" s="16"/>
      <c r="AE897" s="15"/>
    </row>
    <row r="898" spans="1:31" ht="27" customHeight="1">
      <c r="A898" s="268">
        <v>1</v>
      </c>
      <c r="B898" s="285" t="s">
        <v>732</v>
      </c>
      <c r="C898" s="286" t="s">
        <v>733</v>
      </c>
      <c r="D898" s="287" t="s">
        <v>734</v>
      </c>
      <c r="E898" s="272">
        <v>2074369.31</v>
      </c>
      <c r="F898" s="10" t="s">
        <v>123</v>
      </c>
      <c r="G898" s="11"/>
      <c r="H898" s="12">
        <v>808000</v>
      </c>
      <c r="I898" s="12"/>
      <c r="J898" s="12"/>
      <c r="K898" s="13"/>
      <c r="L898" s="12"/>
      <c r="M898" s="12"/>
      <c r="N898" s="12"/>
      <c r="O898" s="12"/>
      <c r="P898" s="12"/>
      <c r="Q898" s="12"/>
      <c r="R898" s="12">
        <v>446171</v>
      </c>
      <c r="S898" s="12"/>
      <c r="T898" s="12"/>
      <c r="U898" s="12"/>
      <c r="V898" s="12"/>
      <c r="W898" s="12"/>
      <c r="X898" s="12"/>
      <c r="Y898" s="12"/>
      <c r="Z898" s="12"/>
      <c r="AA898" s="12"/>
      <c r="AB898" s="57"/>
      <c r="AC898" s="15"/>
      <c r="AD898" s="16"/>
      <c r="AE898" s="177"/>
    </row>
    <row r="899" spans="1:31" ht="20.25" customHeight="1">
      <c r="A899" s="268"/>
      <c r="B899" s="285"/>
      <c r="C899" s="286"/>
      <c r="D899" s="287"/>
      <c r="E899" s="272"/>
      <c r="F899" s="10" t="s">
        <v>222</v>
      </c>
      <c r="G899" s="11"/>
      <c r="H899" s="12"/>
      <c r="I899" s="12"/>
      <c r="J899" s="12"/>
      <c r="K899" s="13"/>
      <c r="L899" s="12"/>
      <c r="M899" s="12">
        <v>20000</v>
      </c>
      <c r="N899" s="12"/>
      <c r="O899" s="178"/>
      <c r="P899" s="185"/>
      <c r="Q899" s="185">
        <v>360000</v>
      </c>
      <c r="R899" s="179"/>
      <c r="S899" s="179"/>
      <c r="T899" s="179"/>
      <c r="U899" s="179"/>
      <c r="V899" s="13"/>
      <c r="W899" s="13"/>
      <c r="X899" s="13"/>
      <c r="Y899" s="13"/>
      <c r="Z899" s="13"/>
      <c r="AA899" s="12"/>
      <c r="AB899" s="57"/>
      <c r="AC899" s="15"/>
      <c r="AD899" s="16"/>
      <c r="AE899" s="183"/>
    </row>
    <row r="900" spans="1:31" ht="29.25" customHeight="1">
      <c r="A900" s="268"/>
      <c r="B900" s="285"/>
      <c r="C900" s="286"/>
      <c r="D900" s="287"/>
      <c r="E900" s="272"/>
      <c r="F900" s="10" t="s">
        <v>257</v>
      </c>
      <c r="G900" s="11"/>
      <c r="H900" s="12"/>
      <c r="I900" s="12"/>
      <c r="J900" s="12"/>
      <c r="K900" s="175"/>
      <c r="L900" s="12"/>
      <c r="M900" s="12"/>
      <c r="N900" s="12"/>
      <c r="O900" s="178"/>
      <c r="P900" s="179"/>
      <c r="Q900" s="185">
        <v>65204</v>
      </c>
      <c r="R900" s="185"/>
      <c r="S900" s="179"/>
      <c r="T900" s="179"/>
      <c r="U900" s="179"/>
      <c r="V900" s="175"/>
      <c r="W900" s="175"/>
      <c r="X900" s="175"/>
      <c r="Y900" s="175"/>
      <c r="Z900" s="175"/>
      <c r="AA900" s="12">
        <v>665543</v>
      </c>
      <c r="AB900" s="57"/>
      <c r="AC900" s="15">
        <v>10</v>
      </c>
      <c r="AD900" s="16">
        <v>600339</v>
      </c>
      <c r="AE900" s="183" t="s">
        <v>735</v>
      </c>
    </row>
    <row r="901" spans="1:31">
      <c r="A901" s="268"/>
      <c r="B901" s="285"/>
      <c r="C901" s="286"/>
      <c r="D901" s="287"/>
      <c r="E901" s="272"/>
      <c r="F901" s="10" t="s">
        <v>54</v>
      </c>
      <c r="G901" s="11"/>
      <c r="H901" s="12"/>
      <c r="I901" s="12"/>
      <c r="J901" s="12"/>
      <c r="K901" s="175"/>
      <c r="L901" s="12"/>
      <c r="M901" s="12"/>
      <c r="N901" s="175"/>
      <c r="O901" s="179"/>
      <c r="P901" s="179"/>
      <c r="Q901" s="185"/>
      <c r="R901" s="147">
        <v>100000</v>
      </c>
      <c r="S901" s="178"/>
      <c r="T901" s="179"/>
      <c r="U901" s="179"/>
      <c r="V901" s="175"/>
      <c r="W901" s="175"/>
      <c r="X901" s="175"/>
      <c r="Y901" s="175"/>
      <c r="Z901" s="175"/>
      <c r="AA901" s="12"/>
      <c r="AB901" s="57"/>
      <c r="AC901" s="15"/>
      <c r="AD901" s="16"/>
      <c r="AE901" s="15"/>
    </row>
    <row r="902" spans="1:31">
      <c r="A902" s="268"/>
      <c r="B902" s="285"/>
      <c r="C902" s="286"/>
      <c r="D902" s="287"/>
      <c r="E902" s="272"/>
      <c r="F902" s="10" t="s">
        <v>258</v>
      </c>
      <c r="G902" s="11"/>
      <c r="H902" s="12"/>
      <c r="I902" s="12"/>
      <c r="J902" s="12"/>
      <c r="K902" s="175"/>
      <c r="L902" s="12"/>
      <c r="M902" s="12"/>
      <c r="N902" s="175"/>
      <c r="O902" s="179"/>
      <c r="P902" s="178"/>
      <c r="Q902" s="185"/>
      <c r="S902" s="185">
        <v>89221</v>
      </c>
      <c r="T902" s="179"/>
      <c r="U902" s="179"/>
      <c r="V902" s="175"/>
      <c r="W902" s="175"/>
      <c r="X902" s="175"/>
      <c r="Y902" s="175"/>
      <c r="Z902" s="175"/>
      <c r="AA902" s="12"/>
      <c r="AB902" s="57"/>
      <c r="AC902" s="15"/>
      <c r="AD902" s="16"/>
      <c r="AE902" s="15"/>
    </row>
    <row r="903" spans="1:31" ht="18" customHeight="1">
      <c r="A903" s="268"/>
      <c r="B903" s="285"/>
      <c r="C903" s="286"/>
      <c r="D903" s="287"/>
      <c r="E903" s="272"/>
      <c r="F903" s="73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180">
        <f>SUM(AA898:AA902)</f>
        <v>665543</v>
      </c>
      <c r="AB903" s="181">
        <f>AA903/E898</f>
        <v>0.32084113315386448</v>
      </c>
      <c r="AC903" s="15"/>
      <c r="AD903" s="16"/>
      <c r="AE903" s="15"/>
    </row>
    <row r="904" spans="1:31" hidden="1">
      <c r="A904" s="268"/>
      <c r="B904" s="285"/>
      <c r="C904" s="286"/>
      <c r="D904" s="287"/>
      <c r="E904" s="272"/>
    </row>
    <row r="905" spans="1:31" hidden="1">
      <c r="A905" s="268"/>
      <c r="B905" s="285"/>
      <c r="C905" s="286"/>
      <c r="D905" s="287"/>
      <c r="E905" s="272"/>
    </row>
    <row r="906" spans="1:31" hidden="1">
      <c r="A906" s="268"/>
      <c r="B906" s="285"/>
      <c r="C906" s="286"/>
      <c r="D906" s="287"/>
      <c r="E906" s="272"/>
    </row>
    <row r="907" spans="1:31" hidden="1">
      <c r="A907" s="268"/>
      <c r="B907" s="285"/>
      <c r="C907" s="286"/>
      <c r="D907" s="287"/>
      <c r="E907" s="272"/>
    </row>
    <row r="908" spans="1:31" ht="15.75" customHeight="1">
      <c r="A908" s="68"/>
      <c r="B908" s="69" t="s">
        <v>37</v>
      </c>
      <c r="C908" s="70"/>
      <c r="D908" s="71"/>
      <c r="E908" s="72"/>
    </row>
    <row r="918" spans="6:6">
      <c r="F918" s="330"/>
    </row>
  </sheetData>
  <mergeCells count="577">
    <mergeCell ref="A898:A907"/>
    <mergeCell ref="B898:B907"/>
    <mergeCell ref="C898:C907"/>
    <mergeCell ref="D898:D907"/>
    <mergeCell ref="E898:E907"/>
    <mergeCell ref="A873:A877"/>
    <mergeCell ref="B873:B877"/>
    <mergeCell ref="C873:C877"/>
    <mergeCell ref="D873:D877"/>
    <mergeCell ref="E873:E877"/>
    <mergeCell ref="A879:A883"/>
    <mergeCell ref="B879:B883"/>
    <mergeCell ref="C879:C883"/>
    <mergeCell ref="D879:D883"/>
    <mergeCell ref="E879:E883"/>
    <mergeCell ref="A885:A889"/>
    <mergeCell ref="B885:B889"/>
    <mergeCell ref="C885:C889"/>
    <mergeCell ref="D885:D889"/>
    <mergeCell ref="E885:E889"/>
    <mergeCell ref="A891:A895"/>
    <mergeCell ref="B891:B895"/>
    <mergeCell ref="C891:C895"/>
    <mergeCell ref="D891:D895"/>
    <mergeCell ref="E891:E895"/>
    <mergeCell ref="A851:A856"/>
    <mergeCell ref="B851:B856"/>
    <mergeCell ref="C851:C856"/>
    <mergeCell ref="D851:D856"/>
    <mergeCell ref="E851:E856"/>
    <mergeCell ref="A858:A860"/>
    <mergeCell ref="B858:B860"/>
    <mergeCell ref="C858:C860"/>
    <mergeCell ref="D858:D860"/>
    <mergeCell ref="E858:E860"/>
    <mergeCell ref="A862:A865"/>
    <mergeCell ref="B862:B865"/>
    <mergeCell ref="C862:C865"/>
    <mergeCell ref="D862:D865"/>
    <mergeCell ref="E862:E865"/>
    <mergeCell ref="A867:A871"/>
    <mergeCell ref="B867:B871"/>
    <mergeCell ref="C867:C871"/>
    <mergeCell ref="D867:D871"/>
    <mergeCell ref="E867:E871"/>
    <mergeCell ref="A824:A830"/>
    <mergeCell ref="B824:B830"/>
    <mergeCell ref="C824:C830"/>
    <mergeCell ref="D824:D830"/>
    <mergeCell ref="E824:E830"/>
    <mergeCell ref="A832:A837"/>
    <mergeCell ref="B832:B837"/>
    <mergeCell ref="C832:C837"/>
    <mergeCell ref="D832:D837"/>
    <mergeCell ref="E832:E837"/>
    <mergeCell ref="A839:A842"/>
    <mergeCell ref="B839:B842"/>
    <mergeCell ref="C839:C842"/>
    <mergeCell ref="D839:D842"/>
    <mergeCell ref="E839:E842"/>
    <mergeCell ref="A845:A847"/>
    <mergeCell ref="B845:B847"/>
    <mergeCell ref="C845:C847"/>
    <mergeCell ref="D845:D847"/>
    <mergeCell ref="E845:E847"/>
    <mergeCell ref="A800:A803"/>
    <mergeCell ref="B800:B803"/>
    <mergeCell ref="C800:C803"/>
    <mergeCell ref="D800:D803"/>
    <mergeCell ref="E800:E803"/>
    <mergeCell ref="A805:A809"/>
    <mergeCell ref="B805:B809"/>
    <mergeCell ref="D805:D809"/>
    <mergeCell ref="E805:E809"/>
    <mergeCell ref="A811:A815"/>
    <mergeCell ref="B811:B815"/>
    <mergeCell ref="C811:C815"/>
    <mergeCell ref="D811:D815"/>
    <mergeCell ref="E811:E815"/>
    <mergeCell ref="A817:A822"/>
    <mergeCell ref="B817:B822"/>
    <mergeCell ref="C817:C822"/>
    <mergeCell ref="D817:D822"/>
    <mergeCell ref="E817:E822"/>
    <mergeCell ref="A772:A776"/>
    <mergeCell ref="B772:B776"/>
    <mergeCell ref="C772:C776"/>
    <mergeCell ref="D772:D776"/>
    <mergeCell ref="E772:E776"/>
    <mergeCell ref="A778:A782"/>
    <mergeCell ref="B778:B782"/>
    <mergeCell ref="C778:C782"/>
    <mergeCell ref="D778:D782"/>
    <mergeCell ref="E778:E782"/>
    <mergeCell ref="A784:A789"/>
    <mergeCell ref="B784:B789"/>
    <mergeCell ref="C784:C789"/>
    <mergeCell ref="D784:D789"/>
    <mergeCell ref="E784:E789"/>
    <mergeCell ref="A791:A798"/>
    <mergeCell ref="B791:B798"/>
    <mergeCell ref="D791:D798"/>
    <mergeCell ref="E791:E798"/>
    <mergeCell ref="A728:A734"/>
    <mergeCell ref="B728:B734"/>
    <mergeCell ref="C728:C734"/>
    <mergeCell ref="D728:D734"/>
    <mergeCell ref="E728:E734"/>
    <mergeCell ref="A736:A741"/>
    <mergeCell ref="B736:B741"/>
    <mergeCell ref="C736:C741"/>
    <mergeCell ref="D736:D741"/>
    <mergeCell ref="E736:E741"/>
    <mergeCell ref="E750:E761"/>
    <mergeCell ref="A763:A770"/>
    <mergeCell ref="B763:B770"/>
    <mergeCell ref="C763:C770"/>
    <mergeCell ref="D763:D770"/>
    <mergeCell ref="E763:E770"/>
    <mergeCell ref="A743:A748"/>
    <mergeCell ref="B743:B748"/>
    <mergeCell ref="C743:C748"/>
    <mergeCell ref="D743:D748"/>
    <mergeCell ref="A750:A761"/>
    <mergeCell ref="B750:B761"/>
    <mergeCell ref="C750:C761"/>
    <mergeCell ref="D750:D761"/>
    <mergeCell ref="A695:A702"/>
    <mergeCell ref="B695:B702"/>
    <mergeCell ref="C695:C702"/>
    <mergeCell ref="D695:D702"/>
    <mergeCell ref="E695:E702"/>
    <mergeCell ref="A704:A710"/>
    <mergeCell ref="B704:B710"/>
    <mergeCell ref="C704:C710"/>
    <mergeCell ref="D704:D710"/>
    <mergeCell ref="E704:E710"/>
    <mergeCell ref="A712:A718"/>
    <mergeCell ref="B712:B718"/>
    <mergeCell ref="C712:C718"/>
    <mergeCell ref="D712:D718"/>
    <mergeCell ref="E712:E718"/>
    <mergeCell ref="A720:A726"/>
    <mergeCell ref="B720:B726"/>
    <mergeCell ref="C720:C726"/>
    <mergeCell ref="D720:D726"/>
    <mergeCell ref="E720:E726"/>
    <mergeCell ref="E655:E664"/>
    <mergeCell ref="A666:A673"/>
    <mergeCell ref="B666:B673"/>
    <mergeCell ref="C666:C673"/>
    <mergeCell ref="D666:D673"/>
    <mergeCell ref="E666:E673"/>
    <mergeCell ref="A646:A653"/>
    <mergeCell ref="B646:B653"/>
    <mergeCell ref="D646:D653"/>
    <mergeCell ref="A655:A664"/>
    <mergeCell ref="B655:B664"/>
    <mergeCell ref="C655:C664"/>
    <mergeCell ref="D655:D664"/>
    <mergeCell ref="A675:A683"/>
    <mergeCell ref="B675:B683"/>
    <mergeCell ref="C675:C683"/>
    <mergeCell ref="D675:D683"/>
    <mergeCell ref="E675:E683"/>
    <mergeCell ref="A685:A693"/>
    <mergeCell ref="B685:B693"/>
    <mergeCell ref="C685:C693"/>
    <mergeCell ref="D685:D693"/>
    <mergeCell ref="E685:E693"/>
    <mergeCell ref="A622:A627"/>
    <mergeCell ref="B622:B627"/>
    <mergeCell ref="C622:C627"/>
    <mergeCell ref="D622:D627"/>
    <mergeCell ref="E622:E627"/>
    <mergeCell ref="A629:A635"/>
    <mergeCell ref="B629:B635"/>
    <mergeCell ref="D629:D635"/>
    <mergeCell ref="E629:E635"/>
    <mergeCell ref="A637:A640"/>
    <mergeCell ref="B637:B640"/>
    <mergeCell ref="C637:C640"/>
    <mergeCell ref="D637:D640"/>
    <mergeCell ref="E637:E640"/>
    <mergeCell ref="A642:A644"/>
    <mergeCell ref="B642:B644"/>
    <mergeCell ref="C642:C644"/>
    <mergeCell ref="D642:D644"/>
    <mergeCell ref="E642:E644"/>
    <mergeCell ref="A590:A596"/>
    <mergeCell ref="B590:B596"/>
    <mergeCell ref="C590:C596"/>
    <mergeCell ref="D590:D596"/>
    <mergeCell ref="E590:E596"/>
    <mergeCell ref="A598:A602"/>
    <mergeCell ref="B598:B602"/>
    <mergeCell ref="C598:C602"/>
    <mergeCell ref="D598:D602"/>
    <mergeCell ref="E598:E602"/>
    <mergeCell ref="A604:A611"/>
    <mergeCell ref="B604:B611"/>
    <mergeCell ref="D604:D611"/>
    <mergeCell ref="E604:E611"/>
    <mergeCell ref="A613:A620"/>
    <mergeCell ref="B613:B620"/>
    <mergeCell ref="C613:C620"/>
    <mergeCell ref="D613:D620"/>
    <mergeCell ref="E613:E620"/>
    <mergeCell ref="A553:A561"/>
    <mergeCell ref="B553:B561"/>
    <mergeCell ref="C553:C561"/>
    <mergeCell ref="D553:D561"/>
    <mergeCell ref="E553:E561"/>
    <mergeCell ref="A563:A567"/>
    <mergeCell ref="B563:B567"/>
    <mergeCell ref="C563:C567"/>
    <mergeCell ref="D563:D567"/>
    <mergeCell ref="E563:E567"/>
    <mergeCell ref="A569:A577"/>
    <mergeCell ref="B569:B577"/>
    <mergeCell ref="C569:C577"/>
    <mergeCell ref="D569:D577"/>
    <mergeCell ref="E569:E577"/>
    <mergeCell ref="A579:A582"/>
    <mergeCell ref="B579:B582"/>
    <mergeCell ref="C579:C582"/>
    <mergeCell ref="D579:D582"/>
    <mergeCell ref="E579:E582"/>
    <mergeCell ref="A514:A521"/>
    <mergeCell ref="B514:B521"/>
    <mergeCell ref="C514:C521"/>
    <mergeCell ref="D514:D521"/>
    <mergeCell ref="E514:E521"/>
    <mergeCell ref="A523:A532"/>
    <mergeCell ref="B523:B532"/>
    <mergeCell ref="C523:C532"/>
    <mergeCell ref="D523:D532"/>
    <mergeCell ref="E523:E532"/>
    <mergeCell ref="A534:A539"/>
    <mergeCell ref="B534:B539"/>
    <mergeCell ref="C534:C539"/>
    <mergeCell ref="D534:D539"/>
    <mergeCell ref="E534:E539"/>
    <mergeCell ref="A543:A551"/>
    <mergeCell ref="B543:B551"/>
    <mergeCell ref="C543:C551"/>
    <mergeCell ref="D543:D551"/>
    <mergeCell ref="E543:E551"/>
    <mergeCell ref="A476:A487"/>
    <mergeCell ref="B476:B487"/>
    <mergeCell ref="C476:C487"/>
    <mergeCell ref="D476:D487"/>
    <mergeCell ref="E476:E487"/>
    <mergeCell ref="A489:A495"/>
    <mergeCell ref="B489:B495"/>
    <mergeCell ref="C489:C495"/>
    <mergeCell ref="D489:D500"/>
    <mergeCell ref="E489:E500"/>
    <mergeCell ref="A502:A505"/>
    <mergeCell ref="B502:B505"/>
    <mergeCell ref="C502:C505"/>
    <mergeCell ref="D502:D505"/>
    <mergeCell ref="E502:E505"/>
    <mergeCell ref="A507:A512"/>
    <mergeCell ref="B507:B512"/>
    <mergeCell ref="C507:C512"/>
    <mergeCell ref="D507:D512"/>
    <mergeCell ref="E507:E512"/>
    <mergeCell ref="A447:A450"/>
    <mergeCell ref="B447:B450"/>
    <mergeCell ref="C447:C450"/>
    <mergeCell ref="D447:D450"/>
    <mergeCell ref="E447:E450"/>
    <mergeCell ref="A453:A457"/>
    <mergeCell ref="B453:B457"/>
    <mergeCell ref="C453:C457"/>
    <mergeCell ref="D453:D457"/>
    <mergeCell ref="E453:E457"/>
    <mergeCell ref="A459:A463"/>
    <mergeCell ref="B459:B463"/>
    <mergeCell ref="C459:C463"/>
    <mergeCell ref="D459:D463"/>
    <mergeCell ref="E459:E463"/>
    <mergeCell ref="A468:A474"/>
    <mergeCell ref="B468:B474"/>
    <mergeCell ref="C468:C474"/>
    <mergeCell ref="D468:D474"/>
    <mergeCell ref="E468:E474"/>
    <mergeCell ref="A417:A422"/>
    <mergeCell ref="B417:B422"/>
    <mergeCell ref="C417:C422"/>
    <mergeCell ref="D417:D422"/>
    <mergeCell ref="E417:E422"/>
    <mergeCell ref="A424:A431"/>
    <mergeCell ref="B424:B431"/>
    <mergeCell ref="C424:C431"/>
    <mergeCell ref="D424:D431"/>
    <mergeCell ref="E424:E431"/>
    <mergeCell ref="A433:A437"/>
    <mergeCell ref="B433:B437"/>
    <mergeCell ref="C433:C437"/>
    <mergeCell ref="D433:D437"/>
    <mergeCell ref="E433:E437"/>
    <mergeCell ref="A439:A445"/>
    <mergeCell ref="B439:B445"/>
    <mergeCell ref="C439:C445"/>
    <mergeCell ref="D439:D445"/>
    <mergeCell ref="E439:E445"/>
    <mergeCell ref="A386:A389"/>
    <mergeCell ref="B386:B389"/>
    <mergeCell ref="C386:C389"/>
    <mergeCell ref="D386:D389"/>
    <mergeCell ref="E386:E389"/>
    <mergeCell ref="A391:A396"/>
    <mergeCell ref="B391:B396"/>
    <mergeCell ref="C391:C396"/>
    <mergeCell ref="D391:D396"/>
    <mergeCell ref="E391:E396"/>
    <mergeCell ref="A398:A408"/>
    <mergeCell ref="B398:B408"/>
    <mergeCell ref="C398:C408"/>
    <mergeCell ref="D398:D408"/>
    <mergeCell ref="E398:E408"/>
    <mergeCell ref="A410:A414"/>
    <mergeCell ref="B410:B414"/>
    <mergeCell ref="C410:C414"/>
    <mergeCell ref="D410:D414"/>
    <mergeCell ref="E410:E414"/>
    <mergeCell ref="A358:A365"/>
    <mergeCell ref="B358:B365"/>
    <mergeCell ref="C358:C365"/>
    <mergeCell ref="D358:D365"/>
    <mergeCell ref="E358:E365"/>
    <mergeCell ref="A367:A370"/>
    <mergeCell ref="B367:B370"/>
    <mergeCell ref="C367:C370"/>
    <mergeCell ref="D367:D370"/>
    <mergeCell ref="E367:E370"/>
    <mergeCell ref="A372:A379"/>
    <mergeCell ref="B372:B379"/>
    <mergeCell ref="C372:C379"/>
    <mergeCell ref="D372:D379"/>
    <mergeCell ref="E372:E379"/>
    <mergeCell ref="A381:A384"/>
    <mergeCell ref="B381:B384"/>
    <mergeCell ref="C381:C384"/>
    <mergeCell ref="D381:D384"/>
    <mergeCell ref="E381:E384"/>
    <mergeCell ref="A323:A329"/>
    <mergeCell ref="B323:B329"/>
    <mergeCell ref="C323:C329"/>
    <mergeCell ref="D323:D329"/>
    <mergeCell ref="E323:E329"/>
    <mergeCell ref="A331:A340"/>
    <mergeCell ref="B331:B340"/>
    <mergeCell ref="C331:C340"/>
    <mergeCell ref="D331:D340"/>
    <mergeCell ref="E331:E340"/>
    <mergeCell ref="A343:A350"/>
    <mergeCell ref="B343:B350"/>
    <mergeCell ref="C343:C350"/>
    <mergeCell ref="D343:D350"/>
    <mergeCell ref="E343:E350"/>
    <mergeCell ref="A352:A356"/>
    <mergeCell ref="B352:B356"/>
    <mergeCell ref="C352:C356"/>
    <mergeCell ref="D352:D356"/>
    <mergeCell ref="E352:E356"/>
    <mergeCell ref="A294:A299"/>
    <mergeCell ref="B294:B299"/>
    <mergeCell ref="C294:C299"/>
    <mergeCell ref="D294:D299"/>
    <mergeCell ref="E294:E299"/>
    <mergeCell ref="A301:A308"/>
    <mergeCell ref="B301:B308"/>
    <mergeCell ref="C301:C308"/>
    <mergeCell ref="D301:D308"/>
    <mergeCell ref="A310:A315"/>
    <mergeCell ref="B310:B315"/>
    <mergeCell ref="C310:C315"/>
    <mergeCell ref="D310:D315"/>
    <mergeCell ref="E310:E315"/>
    <mergeCell ref="A317:A321"/>
    <mergeCell ref="B317:B321"/>
    <mergeCell ref="C317:C321"/>
    <mergeCell ref="D317:D321"/>
    <mergeCell ref="A261:A270"/>
    <mergeCell ref="B261:B270"/>
    <mergeCell ref="C261:C270"/>
    <mergeCell ref="D261:D270"/>
    <mergeCell ref="E261:E270"/>
    <mergeCell ref="A272:A278"/>
    <mergeCell ref="B272:B278"/>
    <mergeCell ref="C272:C278"/>
    <mergeCell ref="D272:D278"/>
    <mergeCell ref="E272:E278"/>
    <mergeCell ref="A280:A285"/>
    <mergeCell ref="B280:B285"/>
    <mergeCell ref="C280:C285"/>
    <mergeCell ref="D280:D285"/>
    <mergeCell ref="E280:E285"/>
    <mergeCell ref="A287:A292"/>
    <mergeCell ref="B287:B292"/>
    <mergeCell ref="C287:C292"/>
    <mergeCell ref="D287:D292"/>
    <mergeCell ref="E287:E292"/>
    <mergeCell ref="A233:A238"/>
    <mergeCell ref="B233:B238"/>
    <mergeCell ref="C233:C238"/>
    <mergeCell ref="D233:D238"/>
    <mergeCell ref="E233:E238"/>
    <mergeCell ref="A240:A246"/>
    <mergeCell ref="B240:B246"/>
    <mergeCell ref="C240:C246"/>
    <mergeCell ref="D240:D246"/>
    <mergeCell ref="E240:E246"/>
    <mergeCell ref="A248:A252"/>
    <mergeCell ref="B248:B252"/>
    <mergeCell ref="C248:C252"/>
    <mergeCell ref="D248:D252"/>
    <mergeCell ref="E248:E252"/>
    <mergeCell ref="A254:A259"/>
    <mergeCell ref="B254:B259"/>
    <mergeCell ref="C254:C259"/>
    <mergeCell ref="D254:D259"/>
    <mergeCell ref="E254:E259"/>
    <mergeCell ref="A212:A214"/>
    <mergeCell ref="B212:B214"/>
    <mergeCell ref="C212:C214"/>
    <mergeCell ref="D212:D213"/>
    <mergeCell ref="E212:E214"/>
    <mergeCell ref="A216:A219"/>
    <mergeCell ref="B216:B219"/>
    <mergeCell ref="C216:C219"/>
    <mergeCell ref="D216:D219"/>
    <mergeCell ref="E216:E219"/>
    <mergeCell ref="A221:A222"/>
    <mergeCell ref="B221:B222"/>
    <mergeCell ref="C221:C222"/>
    <mergeCell ref="D221:D222"/>
    <mergeCell ref="E221:E222"/>
    <mergeCell ref="A226:A231"/>
    <mergeCell ref="B226:B231"/>
    <mergeCell ref="C226:C231"/>
    <mergeCell ref="D226:D231"/>
    <mergeCell ref="E226:E231"/>
    <mergeCell ref="A180:A183"/>
    <mergeCell ref="B180:B183"/>
    <mergeCell ref="C180:C183"/>
    <mergeCell ref="D180:D183"/>
    <mergeCell ref="E180:E183"/>
    <mergeCell ref="A185:A192"/>
    <mergeCell ref="B185:B192"/>
    <mergeCell ref="C185:C192"/>
    <mergeCell ref="D185:D192"/>
    <mergeCell ref="E185:E192"/>
    <mergeCell ref="A194:A202"/>
    <mergeCell ref="B194:B202"/>
    <mergeCell ref="C194:C202"/>
    <mergeCell ref="D194:D202"/>
    <mergeCell ref="E194:E202"/>
    <mergeCell ref="A204:A210"/>
    <mergeCell ref="B204:B210"/>
    <mergeCell ref="C204:C210"/>
    <mergeCell ref="D204:D210"/>
    <mergeCell ref="E204:E210"/>
    <mergeCell ref="A163:A168"/>
    <mergeCell ref="B163:B168"/>
    <mergeCell ref="C163:C168"/>
    <mergeCell ref="D163:D168"/>
    <mergeCell ref="E163:E168"/>
    <mergeCell ref="A170:A178"/>
    <mergeCell ref="B170:B178"/>
    <mergeCell ref="D170:D178"/>
    <mergeCell ref="A146:A154"/>
    <mergeCell ref="B146:B154"/>
    <mergeCell ref="C146:C154"/>
    <mergeCell ref="D146:D154"/>
    <mergeCell ref="E146:E154"/>
    <mergeCell ref="A156:A161"/>
    <mergeCell ref="B156:B161"/>
    <mergeCell ref="C156:C161"/>
    <mergeCell ref="D156:D161"/>
    <mergeCell ref="E156:E161"/>
    <mergeCell ref="A111:A116"/>
    <mergeCell ref="B111:B116"/>
    <mergeCell ref="C111:C116"/>
    <mergeCell ref="D111:D116"/>
    <mergeCell ref="E111:E116"/>
    <mergeCell ref="A118:A124"/>
    <mergeCell ref="B118:B124"/>
    <mergeCell ref="C118:C124"/>
    <mergeCell ref="D118:D124"/>
    <mergeCell ref="E118:E124"/>
    <mergeCell ref="A127:A136"/>
    <mergeCell ref="B127:B136"/>
    <mergeCell ref="C127:C136"/>
    <mergeCell ref="D127:D136"/>
    <mergeCell ref="E127:E136"/>
    <mergeCell ref="A138:A144"/>
    <mergeCell ref="B138:B144"/>
    <mergeCell ref="C138:C144"/>
    <mergeCell ref="D138:D144"/>
    <mergeCell ref="E138:E144"/>
    <mergeCell ref="A75:A83"/>
    <mergeCell ref="B75:B83"/>
    <mergeCell ref="C75:C83"/>
    <mergeCell ref="D75:D83"/>
    <mergeCell ref="E75:E83"/>
    <mergeCell ref="A85:A93"/>
    <mergeCell ref="B85:B93"/>
    <mergeCell ref="C85:C93"/>
    <mergeCell ref="D85:D93"/>
    <mergeCell ref="E85:E93"/>
    <mergeCell ref="A95:A100"/>
    <mergeCell ref="B95:B100"/>
    <mergeCell ref="C95:C100"/>
    <mergeCell ref="D95:D100"/>
    <mergeCell ref="E95:E100"/>
    <mergeCell ref="A102:A109"/>
    <mergeCell ref="B102:B109"/>
    <mergeCell ref="C102:C109"/>
    <mergeCell ref="D102:D109"/>
    <mergeCell ref="E102:E109"/>
    <mergeCell ref="A44:A46"/>
    <mergeCell ref="B44:B46"/>
    <mergeCell ref="C44:C46"/>
    <mergeCell ref="D44:D46"/>
    <mergeCell ref="E44:E46"/>
    <mergeCell ref="A49:A57"/>
    <mergeCell ref="B49:B57"/>
    <mergeCell ref="C49:C57"/>
    <mergeCell ref="D49:D57"/>
    <mergeCell ref="E49:E57"/>
    <mergeCell ref="A59:A67"/>
    <mergeCell ref="B59:B67"/>
    <mergeCell ref="C59:C67"/>
    <mergeCell ref="D59:D67"/>
    <mergeCell ref="E59:E67"/>
    <mergeCell ref="A69:A73"/>
    <mergeCell ref="B69:B73"/>
    <mergeCell ref="C69:C73"/>
    <mergeCell ref="D69:D73"/>
    <mergeCell ref="E69:E73"/>
    <mergeCell ref="A16:A22"/>
    <mergeCell ref="B16:B22"/>
    <mergeCell ref="C16:C22"/>
    <mergeCell ref="D16:D22"/>
    <mergeCell ref="E16:E22"/>
    <mergeCell ref="A24:A29"/>
    <mergeCell ref="B24:B29"/>
    <mergeCell ref="C24:C29"/>
    <mergeCell ref="D24:D29"/>
    <mergeCell ref="E24:E29"/>
    <mergeCell ref="A31:A34"/>
    <mergeCell ref="B31:B34"/>
    <mergeCell ref="C31:C34"/>
    <mergeCell ref="D31:D34"/>
    <mergeCell ref="E31:E34"/>
    <mergeCell ref="A36:A42"/>
    <mergeCell ref="B36:B42"/>
    <mergeCell ref="C36:C42"/>
    <mergeCell ref="D36:D42"/>
    <mergeCell ref="E36:E42"/>
    <mergeCell ref="AD6:AD7"/>
    <mergeCell ref="AE6:AE7"/>
    <mergeCell ref="A8:A14"/>
    <mergeCell ref="B8:B14"/>
    <mergeCell ref="C8:C14"/>
    <mergeCell ref="D8:D14"/>
    <mergeCell ref="E8:E14"/>
    <mergeCell ref="A6:A7"/>
    <mergeCell ref="B6:B7"/>
    <mergeCell ref="C6:C7"/>
    <mergeCell ref="D6:D7"/>
    <mergeCell ref="AA6:AA7"/>
    <mergeCell ref="AC6:AC7"/>
  </mergeCells>
  <conditionalFormatting sqref="AB6:AB903">
    <cfRule type="dataBar" priority="3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hyperlinks>
    <hyperlink ref="D750" r:id="rId1"/>
    <hyperlink ref="D763" r:id="rId2"/>
    <hyperlink ref="D772" r:id="rId3"/>
    <hyperlink ref="D778" r:id="rId4"/>
    <hyperlink ref="D784" r:id="rId5"/>
    <hyperlink ref="D791" r:id="rId6"/>
    <hyperlink ref="D800" r:id="rId7"/>
    <hyperlink ref="D805" r:id="rId8"/>
    <hyperlink ref="D287" r:id="rId9"/>
    <hyperlink ref="D294" r:id="rId10"/>
    <hyperlink ref="D301" r:id="rId11"/>
    <hyperlink ref="D310" r:id="rId12"/>
    <hyperlink ref="D317" r:id="rId13"/>
    <hyperlink ref="D85" r:id="rId14"/>
    <hyperlink ref="D95" r:id="rId15"/>
    <hyperlink ref="D102" r:id="rId16"/>
    <hyperlink ref="D111" r:id="rId17"/>
    <hyperlink ref="D118" r:id="rId18"/>
    <hyperlink ref="D127" r:id="rId19"/>
    <hyperlink ref="D138" r:id="rId20"/>
    <hyperlink ref="D666" r:id="rId21"/>
    <hyperlink ref="D685" r:id="rId22"/>
    <hyperlink ref="D675" r:id="rId23"/>
    <hyperlink ref="D695" r:id="rId24"/>
    <hyperlink ref="D704" r:id="rId25"/>
    <hyperlink ref="D712" r:id="rId26"/>
    <hyperlink ref="D720" r:id="rId27"/>
    <hyperlink ref="D728" r:id="rId28"/>
    <hyperlink ref="D523" r:id="rId29"/>
    <hyperlink ref="D553" r:id="rId30"/>
    <hyperlink ref="D563" r:id="rId31"/>
    <hyperlink ref="D569" r:id="rId32"/>
    <hyperlink ref="D579" r:id="rId33"/>
    <hyperlink ref="D604" r:id="rId34"/>
    <hyperlink ref="D613" r:id="rId35"/>
    <hyperlink ref="D622" r:id="rId36"/>
    <hyperlink ref="D629" r:id="rId37"/>
    <hyperlink ref="D637" r:id="rId38"/>
    <hyperlink ref="D642" r:id="rId39"/>
    <hyperlink ref="D646" r:id="rId40"/>
    <hyperlink ref="D655" r:id="rId41"/>
    <hyperlink ref="D453" r:id="rId42"/>
    <hyperlink ref="D459" r:id="rId43"/>
    <hyperlink ref="D502" r:id="rId44"/>
    <hyperlink ref="D507" r:id="rId45"/>
    <hyperlink ref="D514" r:id="rId46"/>
    <hyperlink ref="D180" r:id="rId47"/>
    <hyperlink ref="D170" r:id="rId48"/>
    <hyperlink ref="D194" r:id="rId49"/>
    <hyperlink ref="D8" r:id="rId50"/>
    <hyperlink ref="D16" r:id="rId51"/>
    <hyperlink ref="D24" r:id="rId52"/>
    <hyperlink ref="D31" r:id="rId53"/>
    <hyperlink ref="D44" r:id="rId54"/>
    <hyperlink ref="D36" r:id="rId55"/>
    <hyperlink ref="D49" r:id="rId56"/>
    <hyperlink ref="D75" r:id="rId57"/>
    <hyperlink ref="D146" r:id="rId58"/>
    <hyperlink ref="D156" r:id="rId59"/>
    <hyperlink ref="D163" r:id="rId60"/>
    <hyperlink ref="D185" r:id="rId61"/>
    <hyperlink ref="D204" r:id="rId62"/>
    <hyperlink ref="D212" r:id="rId63"/>
    <hyperlink ref="D216" r:id="rId64"/>
    <hyperlink ref="D221" r:id="rId65"/>
    <hyperlink ref="D254" r:id="rId66"/>
    <hyperlink ref="D261" r:id="rId67"/>
    <hyperlink ref="D272" r:id="rId68"/>
    <hyperlink ref="D280" r:id="rId69"/>
    <hyperlink ref="D323" r:id="rId70"/>
    <hyperlink ref="D331" r:id="rId71"/>
    <hyperlink ref="D343" r:id="rId72"/>
    <hyperlink ref="D352" r:id="rId73"/>
    <hyperlink ref="D358" r:id="rId74"/>
    <hyperlink ref="D367" r:id="rId75"/>
    <hyperlink ref="D372" r:id="rId76"/>
    <hyperlink ref="D391" r:id="rId77"/>
    <hyperlink ref="D398" r:id="rId78"/>
    <hyperlink ref="D410" r:id="rId79"/>
    <hyperlink ref="D417" r:id="rId80"/>
    <hyperlink ref="D424" r:id="rId81"/>
    <hyperlink ref="D433" r:id="rId82"/>
    <hyperlink ref="D439" r:id="rId83"/>
    <hyperlink ref="D447" r:id="rId84"/>
    <hyperlink ref="D543" r:id="rId85"/>
    <hyperlink ref="D736" r:id="rId86"/>
    <hyperlink ref="D743" r:id="rId87"/>
    <hyperlink ref="D811" r:id="rId88"/>
    <hyperlink ref="D817" r:id="rId89"/>
    <hyperlink ref="D824" r:id="rId90"/>
    <hyperlink ref="D832" r:id="rId91"/>
    <hyperlink ref="D858" r:id="rId92"/>
    <hyperlink ref="D862" r:id="rId93"/>
    <hyperlink ref="D873" r:id="rId94"/>
    <hyperlink ref="D879" r:id="rId95"/>
    <hyperlink ref="D885" r:id="rId96"/>
    <hyperlink ref="D898" r:id="rId97"/>
    <hyperlink ref="D381" r:id="rId98"/>
    <hyperlink ref="D386" r:id="rId99"/>
    <hyperlink ref="D59" r:id="rId100"/>
    <hyperlink ref="D891" r:id="rId101"/>
    <hyperlink ref="D867" r:id="rId102"/>
    <hyperlink ref="D839" r:id="rId103"/>
    <hyperlink ref="D598" r:id="rId104"/>
    <hyperlink ref="D590" r:id="rId105"/>
    <hyperlink ref="D534" r:id="rId106"/>
    <hyperlink ref="D489" r:id="rId107"/>
    <hyperlink ref="D476" r:id="rId108"/>
    <hyperlink ref="D240" r:id="rId109"/>
    <hyperlink ref="D233" r:id="rId110"/>
    <hyperlink ref="D226" r:id="rId111"/>
    <hyperlink ref="D69" r:id="rId112"/>
  </hyperlinks>
  <pageMargins left="0.70866141732283472" right="0.70866141732283472" top="2.3228346456692917" bottom="0.74803149606299213" header="0.31496062992125984" footer="0.31496062992125984"/>
  <pageSetup paperSize="9" scale="48" orientation="landscape" r:id="rId11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AB6:AB908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Utilizator Windows</cp:lastModifiedBy>
  <cp:lastPrinted>2018-03-14T07:34:34Z</cp:lastPrinted>
  <dcterms:created xsi:type="dcterms:W3CDTF">2018-01-04T10:11:56Z</dcterms:created>
  <dcterms:modified xsi:type="dcterms:W3CDTF">2018-03-14T07:39:18Z</dcterms:modified>
</cp:coreProperties>
</file>